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\Desktop\"/>
    </mc:Choice>
  </mc:AlternateContent>
  <bookViews>
    <workbookView xWindow="0" yWindow="0" windowWidth="30720" windowHeight="133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44" i="1" l="1"/>
  <c r="AY145" i="1" s="1"/>
  <c r="AX144" i="1"/>
  <c r="AX145" i="1" s="1"/>
  <c r="AW144" i="1"/>
  <c r="AV144" i="1"/>
  <c r="AV145" i="1" s="1"/>
  <c r="AV146" i="1" s="1"/>
  <c r="AU144" i="1"/>
  <c r="AT144" i="1"/>
  <c r="AT145" i="1" s="1"/>
  <c r="AS144" i="1"/>
  <c r="AS145" i="1" s="1"/>
  <c r="AR144" i="1"/>
  <c r="AR145" i="1" s="1"/>
  <c r="AR146" i="1" s="1"/>
  <c r="AR147" i="1" s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J144" i="1"/>
  <c r="G144" i="1"/>
  <c r="F144" i="1"/>
  <c r="K143" i="1"/>
  <c r="E143" i="1"/>
  <c r="D143" i="1"/>
  <c r="C143" i="1"/>
  <c r="K142" i="1"/>
  <c r="E142" i="1"/>
  <c r="D142" i="1"/>
  <c r="C142" i="1"/>
  <c r="K141" i="1"/>
  <c r="E141" i="1"/>
  <c r="D141" i="1"/>
  <c r="C141" i="1"/>
  <c r="K140" i="1"/>
  <c r="E140" i="1"/>
  <c r="D140" i="1"/>
  <c r="C140" i="1"/>
  <c r="K139" i="1"/>
  <c r="E139" i="1"/>
  <c r="D139" i="1"/>
  <c r="C139" i="1"/>
  <c r="K138" i="1"/>
  <c r="K144" i="1" s="1"/>
  <c r="E138" i="1"/>
  <c r="E144" i="1" s="1"/>
  <c r="D138" i="1"/>
  <c r="D144" i="1" s="1"/>
  <c r="C138" i="1"/>
  <c r="C144" i="1" s="1"/>
  <c r="AW135" i="1"/>
  <c r="AV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J135" i="1"/>
  <c r="I135" i="1"/>
  <c r="H135" i="1"/>
  <c r="G135" i="1"/>
  <c r="F135" i="1"/>
  <c r="C135" i="1"/>
  <c r="D134" i="1"/>
  <c r="K133" i="1"/>
  <c r="K135" i="1" s="1"/>
  <c r="E133" i="1"/>
  <c r="E135" i="1" s="1"/>
  <c r="D133" i="1"/>
  <c r="D135" i="1" s="1"/>
  <c r="C133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J131" i="1"/>
  <c r="I131" i="1"/>
  <c r="H131" i="1"/>
  <c r="G131" i="1"/>
  <c r="F131" i="1"/>
  <c r="K130" i="1"/>
  <c r="D130" i="1"/>
  <c r="C130" i="1"/>
  <c r="K129" i="1"/>
  <c r="D129" i="1"/>
  <c r="C129" i="1"/>
  <c r="K128" i="1"/>
  <c r="D128" i="1"/>
  <c r="C128" i="1"/>
  <c r="K127" i="1"/>
  <c r="D127" i="1"/>
  <c r="C127" i="1"/>
  <c r="K126" i="1"/>
  <c r="E126" i="1"/>
  <c r="D126" i="1"/>
  <c r="C126" i="1"/>
  <c r="K125" i="1"/>
  <c r="D125" i="1"/>
  <c r="C125" i="1"/>
  <c r="K124" i="1"/>
  <c r="D124" i="1"/>
  <c r="C124" i="1"/>
  <c r="K123" i="1"/>
  <c r="D123" i="1"/>
  <c r="C123" i="1"/>
  <c r="K122" i="1"/>
  <c r="D122" i="1"/>
  <c r="C122" i="1"/>
  <c r="K121" i="1"/>
  <c r="E121" i="1"/>
  <c r="D121" i="1"/>
  <c r="C121" i="1"/>
  <c r="K120" i="1"/>
  <c r="E120" i="1"/>
  <c r="D120" i="1"/>
  <c r="C120" i="1"/>
  <c r="K119" i="1"/>
  <c r="E119" i="1"/>
  <c r="E131" i="1" s="1"/>
  <c r="D119" i="1"/>
  <c r="C119" i="1"/>
  <c r="K118" i="1"/>
  <c r="K131" i="1" s="1"/>
  <c r="E118" i="1"/>
  <c r="D118" i="1"/>
  <c r="D131" i="1" s="1"/>
  <c r="C118" i="1"/>
  <c r="C131" i="1" s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J116" i="1"/>
  <c r="I116" i="1"/>
  <c r="H116" i="1"/>
  <c r="G116" i="1"/>
  <c r="F116" i="1"/>
  <c r="K115" i="1"/>
  <c r="E115" i="1"/>
  <c r="D115" i="1"/>
  <c r="C115" i="1"/>
  <c r="K114" i="1"/>
  <c r="E114" i="1"/>
  <c r="D114" i="1"/>
  <c r="C114" i="1"/>
  <c r="K113" i="1"/>
  <c r="E113" i="1"/>
  <c r="D113" i="1"/>
  <c r="C113" i="1"/>
  <c r="K112" i="1"/>
  <c r="E112" i="1"/>
  <c r="D112" i="1"/>
  <c r="C112" i="1"/>
  <c r="K111" i="1"/>
  <c r="E111" i="1"/>
  <c r="D111" i="1"/>
  <c r="C111" i="1"/>
  <c r="K110" i="1"/>
  <c r="E110" i="1"/>
  <c r="D110" i="1"/>
  <c r="C110" i="1"/>
  <c r="K109" i="1"/>
  <c r="E109" i="1"/>
  <c r="D109" i="1"/>
  <c r="C109" i="1"/>
  <c r="K108" i="1"/>
  <c r="E108" i="1"/>
  <c r="D108" i="1"/>
  <c r="C108" i="1"/>
  <c r="K107" i="1"/>
  <c r="E107" i="1"/>
  <c r="D107" i="1"/>
  <c r="C107" i="1"/>
  <c r="K106" i="1"/>
  <c r="E106" i="1"/>
  <c r="D106" i="1"/>
  <c r="C106" i="1"/>
  <c r="K105" i="1"/>
  <c r="E105" i="1"/>
  <c r="D105" i="1"/>
  <c r="C105" i="1"/>
  <c r="K104" i="1"/>
  <c r="E104" i="1"/>
  <c r="E116" i="1" s="1"/>
  <c r="D104" i="1"/>
  <c r="D116" i="1" s="1"/>
  <c r="C104" i="1"/>
  <c r="C116" i="1" s="1"/>
  <c r="K103" i="1"/>
  <c r="K116" i="1" s="1"/>
  <c r="E103" i="1"/>
  <c r="D103" i="1"/>
  <c r="C103" i="1"/>
  <c r="AY101" i="1"/>
  <c r="AX101" i="1"/>
  <c r="AW101" i="1"/>
  <c r="AV101" i="1"/>
  <c r="AU101" i="1"/>
  <c r="AT101" i="1"/>
  <c r="AS101" i="1"/>
  <c r="AR101" i="1"/>
  <c r="AQ101" i="1"/>
  <c r="AP101" i="1"/>
  <c r="AP145" i="1" s="1"/>
  <c r="AO101" i="1"/>
  <c r="AO145" i="1" s="1"/>
  <c r="AN101" i="1"/>
  <c r="AN145" i="1" s="1"/>
  <c r="AN146" i="1" s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J101" i="1"/>
  <c r="I101" i="1"/>
  <c r="H101" i="1"/>
  <c r="G101" i="1"/>
  <c r="F101" i="1"/>
  <c r="K100" i="1"/>
  <c r="E100" i="1"/>
  <c r="D100" i="1"/>
  <c r="C100" i="1"/>
  <c r="K99" i="1"/>
  <c r="E99" i="1"/>
  <c r="D99" i="1"/>
  <c r="C99" i="1"/>
  <c r="K98" i="1"/>
  <c r="K101" i="1" s="1"/>
  <c r="E98" i="1"/>
  <c r="E101" i="1" s="1"/>
  <c r="D98" i="1"/>
  <c r="D101" i="1" s="1"/>
  <c r="C98" i="1"/>
  <c r="C101" i="1" s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L145" i="1" s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J96" i="1"/>
  <c r="I96" i="1"/>
  <c r="H96" i="1"/>
  <c r="G96" i="1"/>
  <c r="F96" i="1"/>
  <c r="K95" i="1"/>
  <c r="E95" i="1"/>
  <c r="D95" i="1"/>
  <c r="C95" i="1"/>
  <c r="K94" i="1"/>
  <c r="E94" i="1"/>
  <c r="D94" i="1"/>
  <c r="C94" i="1"/>
  <c r="K93" i="1"/>
  <c r="E93" i="1"/>
  <c r="D93" i="1"/>
  <c r="C93" i="1"/>
  <c r="K92" i="1"/>
  <c r="E92" i="1"/>
  <c r="D92" i="1"/>
  <c r="C92" i="1"/>
  <c r="K91" i="1"/>
  <c r="E91" i="1"/>
  <c r="D91" i="1"/>
  <c r="C91" i="1"/>
  <c r="K90" i="1"/>
  <c r="E90" i="1"/>
  <c r="D90" i="1"/>
  <c r="C90" i="1"/>
  <c r="K89" i="1"/>
  <c r="E89" i="1"/>
  <c r="D89" i="1"/>
  <c r="C89" i="1"/>
  <c r="K88" i="1"/>
  <c r="K96" i="1" s="1"/>
  <c r="E88" i="1"/>
  <c r="E96" i="1" s="1"/>
  <c r="D88" i="1"/>
  <c r="D96" i="1" s="1"/>
  <c r="C88" i="1"/>
  <c r="C96" i="1" s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F145" i="1" s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J86" i="1"/>
  <c r="I86" i="1"/>
  <c r="H86" i="1"/>
  <c r="G86" i="1"/>
  <c r="F86" i="1"/>
  <c r="K85" i="1"/>
  <c r="E85" i="1"/>
  <c r="D85" i="1"/>
  <c r="C85" i="1"/>
  <c r="K84" i="1"/>
  <c r="E84" i="1"/>
  <c r="D84" i="1"/>
  <c r="C84" i="1"/>
  <c r="K83" i="1"/>
  <c r="E83" i="1"/>
  <c r="D83" i="1"/>
  <c r="C83" i="1"/>
  <c r="K82" i="1"/>
  <c r="K86" i="1" s="1"/>
  <c r="E82" i="1"/>
  <c r="E86" i="1" s="1"/>
  <c r="D82" i="1"/>
  <c r="C82" i="1"/>
  <c r="K81" i="1"/>
  <c r="E81" i="1"/>
  <c r="D81" i="1"/>
  <c r="D86" i="1" s="1"/>
  <c r="C81" i="1"/>
  <c r="C86" i="1" s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J79" i="1"/>
  <c r="I79" i="1"/>
  <c r="H79" i="1"/>
  <c r="G79" i="1"/>
  <c r="F79" i="1"/>
  <c r="K78" i="1"/>
  <c r="E78" i="1"/>
  <c r="D78" i="1"/>
  <c r="C78" i="1"/>
  <c r="K77" i="1"/>
  <c r="E77" i="1"/>
  <c r="D77" i="1"/>
  <c r="C77" i="1"/>
  <c r="K76" i="1"/>
  <c r="E76" i="1"/>
  <c r="D76" i="1"/>
  <c r="C76" i="1"/>
  <c r="K75" i="1"/>
  <c r="E75" i="1"/>
  <c r="D75" i="1"/>
  <c r="C75" i="1"/>
  <c r="K74" i="1"/>
  <c r="E74" i="1"/>
  <c r="D74" i="1"/>
  <c r="C74" i="1"/>
  <c r="K73" i="1"/>
  <c r="E73" i="1"/>
  <c r="D73" i="1"/>
  <c r="C73" i="1"/>
  <c r="K72" i="1"/>
  <c r="E72" i="1"/>
  <c r="D72" i="1"/>
  <c r="C72" i="1"/>
  <c r="K71" i="1"/>
  <c r="E71" i="1"/>
  <c r="D71" i="1"/>
  <c r="C71" i="1"/>
  <c r="K70" i="1"/>
  <c r="E70" i="1"/>
  <c r="D70" i="1"/>
  <c r="C70" i="1"/>
  <c r="K69" i="1"/>
  <c r="E69" i="1"/>
  <c r="D69" i="1"/>
  <c r="C69" i="1"/>
  <c r="K68" i="1"/>
  <c r="K79" i="1" s="1"/>
  <c r="E68" i="1"/>
  <c r="D68" i="1"/>
  <c r="C68" i="1"/>
  <c r="K67" i="1"/>
  <c r="E67" i="1"/>
  <c r="E79" i="1" s="1"/>
  <c r="D67" i="1"/>
  <c r="D79" i="1" s="1"/>
  <c r="C67" i="1"/>
  <c r="C79" i="1" s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E63" i="1"/>
  <c r="D63" i="1"/>
  <c r="C63" i="1"/>
  <c r="K62" i="1"/>
  <c r="E62" i="1"/>
  <c r="D62" i="1"/>
  <c r="C62" i="1"/>
  <c r="K61" i="1"/>
  <c r="E61" i="1"/>
  <c r="D61" i="1"/>
  <c r="C61" i="1"/>
  <c r="K60" i="1"/>
  <c r="E60" i="1"/>
  <c r="D60" i="1"/>
  <c r="C60" i="1"/>
  <c r="K59" i="1"/>
  <c r="E59" i="1"/>
  <c r="D59" i="1"/>
  <c r="C59" i="1"/>
  <c r="K58" i="1"/>
  <c r="E58" i="1"/>
  <c r="D58" i="1"/>
  <c r="C58" i="1"/>
  <c r="K57" i="1"/>
  <c r="E57" i="1"/>
  <c r="D57" i="1"/>
  <c r="C57" i="1"/>
  <c r="K56" i="1"/>
  <c r="E56" i="1"/>
  <c r="D56" i="1"/>
  <c r="C56" i="1"/>
  <c r="K55" i="1"/>
  <c r="E55" i="1"/>
  <c r="D55" i="1"/>
  <c r="C55" i="1"/>
  <c r="K54" i="1"/>
  <c r="E54" i="1"/>
  <c r="D54" i="1"/>
  <c r="C54" i="1"/>
  <c r="K53" i="1"/>
  <c r="E53" i="1"/>
  <c r="D53" i="1"/>
  <c r="C53" i="1"/>
  <c r="K52" i="1"/>
  <c r="E52" i="1"/>
  <c r="D52" i="1"/>
  <c r="C52" i="1"/>
  <c r="K51" i="1"/>
  <c r="E51" i="1"/>
  <c r="D51" i="1"/>
  <c r="C51" i="1"/>
  <c r="K50" i="1"/>
  <c r="E50" i="1"/>
  <c r="D50" i="1"/>
  <c r="C50" i="1"/>
  <c r="K49" i="1"/>
  <c r="E49" i="1"/>
  <c r="D49" i="1"/>
  <c r="C49" i="1"/>
  <c r="K48" i="1"/>
  <c r="E48" i="1"/>
  <c r="D48" i="1"/>
  <c r="C48" i="1"/>
  <c r="AY46" i="1"/>
  <c r="AX46" i="1"/>
  <c r="AW46" i="1"/>
  <c r="AV46" i="1"/>
  <c r="AU46" i="1"/>
  <c r="AT46" i="1"/>
  <c r="AS46" i="1"/>
  <c r="AR46" i="1"/>
  <c r="AQ46" i="1"/>
  <c r="AQ145" i="1" s="1"/>
  <c r="AP46" i="1"/>
  <c r="AO46" i="1"/>
  <c r="AN46" i="1"/>
  <c r="AM46" i="1"/>
  <c r="AL46" i="1"/>
  <c r="AK46" i="1"/>
  <c r="AJ46" i="1"/>
  <c r="AI46" i="1"/>
  <c r="AI145" i="1" s="1"/>
  <c r="AH46" i="1"/>
  <c r="AG46" i="1"/>
  <c r="AF46" i="1"/>
  <c r="AE46" i="1"/>
  <c r="AD46" i="1"/>
  <c r="AC46" i="1"/>
  <c r="AB46" i="1"/>
  <c r="AA46" i="1"/>
  <c r="AA145" i="1" s="1"/>
  <c r="Z46" i="1"/>
  <c r="Y46" i="1"/>
  <c r="X46" i="1"/>
  <c r="W46" i="1"/>
  <c r="V46" i="1"/>
  <c r="U46" i="1"/>
  <c r="T46" i="1"/>
  <c r="S46" i="1"/>
  <c r="S145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K45" i="1"/>
  <c r="E45" i="1"/>
  <c r="D45" i="1"/>
  <c r="C45" i="1"/>
  <c r="K44" i="1"/>
  <c r="E44" i="1"/>
  <c r="D44" i="1"/>
  <c r="C44" i="1"/>
  <c r="K43" i="1"/>
  <c r="E43" i="1"/>
  <c r="D43" i="1"/>
  <c r="C43" i="1"/>
  <c r="K42" i="1"/>
  <c r="E42" i="1"/>
  <c r="D42" i="1"/>
  <c r="C42" i="1"/>
  <c r="K41" i="1"/>
  <c r="E41" i="1"/>
  <c r="D41" i="1"/>
  <c r="C41" i="1"/>
  <c r="K40" i="1"/>
  <c r="E40" i="1"/>
  <c r="D40" i="1"/>
  <c r="C40" i="1"/>
  <c r="K39" i="1"/>
  <c r="E39" i="1"/>
  <c r="D39" i="1"/>
  <c r="C39" i="1"/>
  <c r="K38" i="1"/>
  <c r="E38" i="1"/>
  <c r="D38" i="1"/>
  <c r="C38" i="1"/>
  <c r="K37" i="1"/>
  <c r="E37" i="1"/>
  <c r="D37" i="1"/>
  <c r="C37" i="1"/>
  <c r="K36" i="1"/>
  <c r="E36" i="1"/>
  <c r="D36" i="1"/>
  <c r="C36" i="1"/>
  <c r="K35" i="1"/>
  <c r="E35" i="1"/>
  <c r="D35" i="1"/>
  <c r="C35" i="1"/>
  <c r="K34" i="1"/>
  <c r="E34" i="1"/>
  <c r="D34" i="1"/>
  <c r="C34" i="1"/>
  <c r="K33" i="1"/>
  <c r="E33" i="1"/>
  <c r="D33" i="1"/>
  <c r="C33" i="1"/>
  <c r="K32" i="1"/>
  <c r="E32" i="1"/>
  <c r="D32" i="1"/>
  <c r="C32" i="1"/>
  <c r="K31" i="1"/>
  <c r="E31" i="1"/>
  <c r="D31" i="1"/>
  <c r="C31" i="1"/>
  <c r="K30" i="1"/>
  <c r="E30" i="1"/>
  <c r="D30" i="1"/>
  <c r="C30" i="1"/>
  <c r="K29" i="1"/>
  <c r="E29" i="1"/>
  <c r="D29" i="1"/>
  <c r="C29" i="1"/>
  <c r="K28" i="1"/>
  <c r="E28" i="1"/>
  <c r="D28" i="1"/>
  <c r="C28" i="1"/>
  <c r="K27" i="1"/>
  <c r="E27" i="1"/>
  <c r="D27" i="1"/>
  <c r="C27" i="1"/>
  <c r="K26" i="1"/>
  <c r="E26" i="1"/>
  <c r="E46" i="1" s="1"/>
  <c r="D26" i="1"/>
  <c r="D46" i="1" s="1"/>
  <c r="C26" i="1"/>
  <c r="C46" i="1" s="1"/>
  <c r="AY24" i="1"/>
  <c r="AX24" i="1"/>
  <c r="AW24" i="1"/>
  <c r="AV24" i="1"/>
  <c r="AU24" i="1"/>
  <c r="AU145" i="1" s="1"/>
  <c r="AT24" i="1"/>
  <c r="AS24" i="1"/>
  <c r="AR24" i="1"/>
  <c r="AQ24" i="1"/>
  <c r="AP24" i="1"/>
  <c r="AO24" i="1"/>
  <c r="AN24" i="1"/>
  <c r="AM24" i="1"/>
  <c r="AM145" i="1" s="1"/>
  <c r="AL24" i="1"/>
  <c r="AK24" i="1"/>
  <c r="AK145" i="1" s="1"/>
  <c r="AJ24" i="1"/>
  <c r="AJ145" i="1" s="1"/>
  <c r="AJ146" i="1" s="1"/>
  <c r="AI24" i="1"/>
  <c r="AH24" i="1"/>
  <c r="AH145" i="1" s="1"/>
  <c r="AG24" i="1"/>
  <c r="AG145" i="1" s="1"/>
  <c r="AF24" i="1"/>
  <c r="AE24" i="1"/>
  <c r="AE145" i="1" s="1"/>
  <c r="AD24" i="1"/>
  <c r="AD145" i="1" s="1"/>
  <c r="AC24" i="1"/>
  <c r="AC145" i="1" s="1"/>
  <c r="AB24" i="1"/>
  <c r="AB145" i="1" s="1"/>
  <c r="AB146" i="1" s="1"/>
  <c r="AA24" i="1"/>
  <c r="Z24" i="1"/>
  <c r="Z145" i="1" s="1"/>
  <c r="Y24" i="1"/>
  <c r="Y145" i="1" s="1"/>
  <c r="X24" i="1"/>
  <c r="X145" i="1" s="1"/>
  <c r="W24" i="1"/>
  <c r="W145" i="1" s="1"/>
  <c r="V24" i="1"/>
  <c r="V145" i="1" s="1"/>
  <c r="U24" i="1"/>
  <c r="U145" i="1" s="1"/>
  <c r="T24" i="1"/>
  <c r="T145" i="1" s="1"/>
  <c r="T146" i="1" s="1"/>
  <c r="S24" i="1"/>
  <c r="R24" i="1"/>
  <c r="R145" i="1" s="1"/>
  <c r="Q24" i="1"/>
  <c r="Q145" i="1" s="1"/>
  <c r="P24" i="1"/>
  <c r="P145" i="1" s="1"/>
  <c r="O24" i="1"/>
  <c r="O145" i="1" s="1"/>
  <c r="N24" i="1"/>
  <c r="N145" i="1" s="1"/>
  <c r="M24" i="1"/>
  <c r="M145" i="1" s="1"/>
  <c r="L24" i="1"/>
  <c r="L145" i="1" s="1"/>
  <c r="L146" i="1" s="1"/>
  <c r="J24" i="1"/>
  <c r="J145" i="1" s="1"/>
  <c r="I24" i="1"/>
  <c r="I145" i="1" s="1"/>
  <c r="H24" i="1"/>
  <c r="H145" i="1" s="1"/>
  <c r="G24" i="1"/>
  <c r="G145" i="1" s="1"/>
  <c r="F24" i="1"/>
  <c r="F145" i="1" s="1"/>
  <c r="K23" i="1"/>
  <c r="E23" i="1"/>
  <c r="D23" i="1"/>
  <c r="C23" i="1"/>
  <c r="K22" i="1"/>
  <c r="E22" i="1"/>
  <c r="D22" i="1"/>
  <c r="C22" i="1"/>
  <c r="K21" i="1"/>
  <c r="E21" i="1"/>
  <c r="D21" i="1"/>
  <c r="C21" i="1"/>
  <c r="K20" i="1"/>
  <c r="E20" i="1"/>
  <c r="E24" i="1" s="1"/>
  <c r="D20" i="1"/>
  <c r="D24" i="1" s="1"/>
  <c r="C20" i="1"/>
  <c r="E19" i="1"/>
  <c r="D19" i="1"/>
  <c r="K18" i="1"/>
  <c r="E18" i="1"/>
  <c r="D18" i="1"/>
  <c r="C18" i="1"/>
  <c r="K17" i="1"/>
  <c r="E17" i="1"/>
  <c r="D17" i="1"/>
  <c r="C17" i="1"/>
  <c r="K16" i="1"/>
  <c r="E16" i="1"/>
  <c r="D16" i="1"/>
  <c r="C16" i="1"/>
  <c r="K15" i="1"/>
  <c r="E15" i="1"/>
  <c r="D15" i="1"/>
  <c r="C15" i="1"/>
  <c r="K14" i="1"/>
  <c r="E14" i="1"/>
  <c r="D14" i="1"/>
  <c r="C14" i="1"/>
  <c r="K13" i="1"/>
  <c r="K24" i="1" s="1"/>
  <c r="E13" i="1"/>
  <c r="D13" i="1"/>
  <c r="C13" i="1"/>
  <c r="C24" i="1" s="1"/>
  <c r="AJ147" i="1" l="1"/>
  <c r="K145" i="1"/>
  <c r="D145" i="1"/>
  <c r="P146" i="1"/>
  <c r="L147" i="1" s="1"/>
  <c r="X146" i="1"/>
  <c r="I151" i="1"/>
  <c r="T147" i="1"/>
  <c r="AF146" i="1"/>
  <c r="AB147" i="1" s="1"/>
  <c r="C145" i="1"/>
  <c r="E145" i="1"/>
</calcChain>
</file>

<file path=xl/sharedStrings.xml><?xml version="1.0" encoding="utf-8"?>
<sst xmlns="http://schemas.openxmlformats.org/spreadsheetml/2006/main" count="321" uniqueCount="167">
  <si>
    <t>POZNAŃSKA AKADEMIA MEDYCZNA NAUK STOSOWANYCH im. Księcia Mieszka I</t>
  </si>
  <si>
    <t>Wydział Nauk Medycznych</t>
  </si>
  <si>
    <t>Harmonogram realizacji 5-letnich jednolitych studiów magisterskich</t>
  </si>
  <si>
    <t>na kierunku fizjoterapia (profil praktyczny)</t>
  </si>
  <si>
    <t>forma realizacji studiów: studia stacjonarne i niestacjonarne</t>
  </si>
  <si>
    <t>Dziedzina nauk medycznych i nauk o zdrowiu, dyscyplina nauki o zdrowiu</t>
  </si>
  <si>
    <t>L.p.</t>
  </si>
  <si>
    <t>Przedmioty</t>
  </si>
  <si>
    <t>Liczba godzin ogółem</t>
  </si>
  <si>
    <t>Wykłady</t>
  </si>
  <si>
    <t>Ćwiczenia</t>
  </si>
  <si>
    <t>Rygor</t>
  </si>
  <si>
    <t>Punkty ECTS</t>
  </si>
  <si>
    <t>I rok</t>
  </si>
  <si>
    <t>II rok</t>
  </si>
  <si>
    <t>III rok</t>
  </si>
  <si>
    <t>IV rok</t>
  </si>
  <si>
    <t>V rok</t>
  </si>
  <si>
    <t>Indywidualna praca studenta</t>
  </si>
  <si>
    <t>Punkty ECTS wykłady</t>
  </si>
  <si>
    <t>Punkty ECTS zajęcia z wykorzystaniem metod i technik kształcenia na odległość</t>
  </si>
  <si>
    <t>Punkty ECTS ćwiczenia</t>
  </si>
  <si>
    <t>1 semestr</t>
  </si>
  <si>
    <t>2 semestr</t>
  </si>
  <si>
    <t>3 semestr</t>
  </si>
  <si>
    <t>4 semestr</t>
  </si>
  <si>
    <t>5 semestr</t>
  </si>
  <si>
    <t>6 semestr</t>
  </si>
  <si>
    <t>7 semestr</t>
  </si>
  <si>
    <t>8 semestr</t>
  </si>
  <si>
    <t>9 semestr</t>
  </si>
  <si>
    <t>10 semestr</t>
  </si>
  <si>
    <t>wykład</t>
  </si>
  <si>
    <t>zajęcia z wykorzystaniem metod i technik kształcenia na odległość</t>
  </si>
  <si>
    <t>ćwiczenia</t>
  </si>
  <si>
    <t>Grupa zajęć A: Biomedyczne podstawy fizjoterapii</t>
  </si>
  <si>
    <t>Anatomia (prawidłowa człowieka, funkcjonalna, rentgenowska, palpacyjna)</t>
  </si>
  <si>
    <t>E</t>
  </si>
  <si>
    <t>Biologia medyczna</t>
  </si>
  <si>
    <t>Zo</t>
  </si>
  <si>
    <t>Fizjologia (ogólna, wysiłku fizycznego, bólu, diagnostyka fizjologiczna)</t>
  </si>
  <si>
    <t>Biochemia</t>
  </si>
  <si>
    <t>Biofizyka</t>
  </si>
  <si>
    <t>Biomechanika (stosowana i ergonomia)</t>
  </si>
  <si>
    <t>Biomechanika kliniczna</t>
  </si>
  <si>
    <t xml:space="preserve">Pierwsza Pomoc </t>
  </si>
  <si>
    <t>Patologia ogólna</t>
  </si>
  <si>
    <t>Genetyka</t>
  </si>
  <si>
    <t>Farmakologia w fizjoterapii</t>
  </si>
  <si>
    <t>Razem</t>
  </si>
  <si>
    <t xml:space="preserve">Grupa zajęć B: Nauki ogólne </t>
  </si>
  <si>
    <t xml:space="preserve">Język obcy </t>
  </si>
  <si>
    <r>
      <t>Wychowanie fizyczne</t>
    </r>
    <r>
      <rPr>
        <vertAlign val="superscript"/>
        <sz val="12"/>
        <color theme="1"/>
        <rFont val="Arial"/>
        <family val="2"/>
        <charset val="238"/>
      </rPr>
      <t>1)</t>
    </r>
  </si>
  <si>
    <t>ZAL</t>
  </si>
  <si>
    <t>Psychologia ogólna</t>
  </si>
  <si>
    <t>Psychologia kliniczna, psychoteriapia i komunikacja kliniczna</t>
  </si>
  <si>
    <t>Pedagogika ogólna</t>
  </si>
  <si>
    <t>Pedagogika specjalna</t>
  </si>
  <si>
    <t>Dydaktyka fizjoterapii</t>
  </si>
  <si>
    <t>Socjologia ogólna</t>
  </si>
  <si>
    <t>Socjologia niepełnosprawności i rehabilitacji</t>
  </si>
  <si>
    <t>Podstawy prawa (prawo własności intelektualnej, prawo medyczne, prawo cywilne, prawo pracy)</t>
  </si>
  <si>
    <t xml:space="preserve">Zdrowie publiczne  </t>
  </si>
  <si>
    <t>Demografia i epidemiologia</t>
  </si>
  <si>
    <t>Technologia informacyjna ze statystyką</t>
  </si>
  <si>
    <t>Ekonomia i systemy ochrony zdrowia</t>
  </si>
  <si>
    <t>Zarzadzanie i marketing</t>
  </si>
  <si>
    <t>Filozofia</t>
  </si>
  <si>
    <t>Bioetyka</t>
  </si>
  <si>
    <t>Historia fizjoterapii</t>
  </si>
  <si>
    <t>BHP</t>
  </si>
  <si>
    <t>Przysposobienie biblioteczne</t>
  </si>
  <si>
    <t>Grupa zajęć C: Podstawy fizjoterapii</t>
  </si>
  <si>
    <t>Kinezyterapia</t>
  </si>
  <si>
    <t>Terapia manualna</t>
  </si>
  <si>
    <t>Medycyna fizykalna - fizykoterapia</t>
  </si>
  <si>
    <t>Balneoklimatologia</t>
  </si>
  <si>
    <t>Odnowa biologiczna</t>
  </si>
  <si>
    <t>Masaż leczniczy</t>
  </si>
  <si>
    <t>Fizjoterapia ogólna</t>
  </si>
  <si>
    <t>Kształcenie ruchowe i metodyka nauczania ruchu (antropomotoryka)</t>
  </si>
  <si>
    <t>Kształcenie ruchowe i metodyka nauczania ruchu (antropomotoryka) - basen</t>
  </si>
  <si>
    <t>Metody specjalne fizjoterapii - metody reedukacji posturalnej i reedukacji nerwowo-mięśniowej</t>
  </si>
  <si>
    <t>Metody specjalne w fizjoterapii - w terapii neurorozwojowej</t>
  </si>
  <si>
    <t>Metody specjalne fizjoterapii w terapii manualnej</t>
  </si>
  <si>
    <t>Wyroby medyczne</t>
  </si>
  <si>
    <t>Adaptowana aktywność fizyczna</t>
  </si>
  <si>
    <t>Sport osób z niepełnosprawnościami</t>
  </si>
  <si>
    <t>Fizjoprofilaktyka i promocja zdrowia</t>
  </si>
  <si>
    <t>Grupa zajęć D: Fizjoterapia kliniczna</t>
  </si>
  <si>
    <t>1. Kliniczne podstawy fizjoterapii</t>
  </si>
  <si>
    <t>Kliniczne podstawy fizjoterapii w ortopedii, traumatologii i medycynie sportowej</t>
  </si>
  <si>
    <t>Kliniczne podstawy w fizjoterapii reumatologii</t>
  </si>
  <si>
    <t>Kliniczne podstawy fizjoterapii w neurologii i neurochirurgii</t>
  </si>
  <si>
    <t>Kliniczne podstawy fizjoterapii w pediatrii i neurologii dziecięcej</t>
  </si>
  <si>
    <t>Kliniczne podstawy fizjoterapii w kardiologii i kardiochirurgii</t>
  </si>
  <si>
    <t>Kliniczne podstawy fizjoterapii w pulmonologii</t>
  </si>
  <si>
    <t xml:space="preserve">Kliniczne podstawy fizjoterapii w chirurgii </t>
  </si>
  <si>
    <t>Kliniczne podstawy fizjoterapii w ginekologii i położnictwie</t>
  </si>
  <si>
    <t xml:space="preserve">Kliniczne podstawy fizjoterapii w geriatrii </t>
  </si>
  <si>
    <t>Kliniczne podstawy fizjoterapii w psychiatrii</t>
  </si>
  <si>
    <t>Kliniczne podstawy fizjoterapii w intensywnej terapii</t>
  </si>
  <si>
    <t>Kliniczne podstawy fizjoterapii w onkologii i medycynie paliatywnej</t>
  </si>
  <si>
    <t>2. Fizjoterapia kliniczna w dysfunkcjach układu ruchu</t>
  </si>
  <si>
    <t>Fizjoterapia kliniczna w ortopedii</t>
  </si>
  <si>
    <t>Fizjoterapia kliniczna w traumatologii i medycnie sportowej</t>
  </si>
  <si>
    <t>Fizjoterapia kliniczna w reumatologii</t>
  </si>
  <si>
    <t>Fizjoterapia kliniczna w neurologii i neurochirurgii</t>
  </si>
  <si>
    <t>Fizjoterapia kliniczna w wieku rozwojowym</t>
  </si>
  <si>
    <t>3. Fizjoterapia kliniczna w chorobach wewnętrznych</t>
  </si>
  <si>
    <t>Fizjoterapia kliniczna w  kardiologii i kardiochirurgii</t>
  </si>
  <si>
    <t>Fizjoterapia kliniczna w pulmonologii</t>
  </si>
  <si>
    <t>Fizjoterapia kliniczna w chirurgii</t>
  </si>
  <si>
    <t>Fizjoterapia kliniczna w ginekologii i położnictwie</t>
  </si>
  <si>
    <t>Fizjoterapia kliniczna w pediatrii</t>
  </si>
  <si>
    <t>Fizjoterapia kliniczna w geriatrii</t>
  </si>
  <si>
    <t>Fizjoterapia kliniczna w psychiatrii</t>
  </si>
  <si>
    <t>Fizjoterapia kliniczna  w onkologii i medycynie paliatywnej</t>
  </si>
  <si>
    <t>4/5. Diagnostyka funkcjonalna i programowanie rehabilitacji:</t>
  </si>
  <si>
    <t>Diagnostyka funkcjonalna i programowanie rehabilitacji w dysfunkcjach układu ruchu (ortopedia, traumatologia, medycyna sportowa, neurologia)</t>
  </si>
  <si>
    <t>Diagnostyka funkcjonalna i programowanie rehabilitacji w chorobach wewnętrznych (kardiologia, chirurgia, geriatria, paliatyw, ginekologii i położnictwie)</t>
  </si>
  <si>
    <t>Diagnostyka funkcjonalna i programowanie rehabilitacji w wieku rozwojowym</t>
  </si>
  <si>
    <t>Grupa zajęć (oferta własna Uczelni do wyboru): Fizjoterapia  osób w wieku podeszłym*</t>
  </si>
  <si>
    <t>Gerontologia</t>
  </si>
  <si>
    <t>Aktywność fizyczna osób starszych</t>
  </si>
  <si>
    <t>System opieki geriatrycznej na terenie Polski i Europy</t>
  </si>
  <si>
    <t>Aspekty psychologiczne w pracy z pacjentem geriatrycznym</t>
  </si>
  <si>
    <t>Pielęgniarsto geriatryczne</t>
  </si>
  <si>
    <t>Fizykoterapia i masaż pacjentów w wieku podeszłym</t>
  </si>
  <si>
    <t>Rehabilitacja geriatryczna w: kardiologii</t>
  </si>
  <si>
    <t>Rehabilitacja geriatryczna w: neurologii</t>
  </si>
  <si>
    <t>Rehabilitacja geriatryczna w: chirurgii i ortopedii</t>
  </si>
  <si>
    <t>Rehabilitacja geriatryczna w: medycynie paliatywnej</t>
  </si>
  <si>
    <t>Aspekty pedagogiczno-etyczne w opiece nad pacjentami w podeszłym wieku</t>
  </si>
  <si>
    <t>Sprzęt medyczny dla osób w wieku podeszłym</t>
  </si>
  <si>
    <t>Fizjoterapia w profilaktyce zmian inwolucyjnych człowieka</t>
  </si>
  <si>
    <t>Grupa zajęć (oferta własna Uczelni do wyboru): Fizjoterapia w sporcie z elementami odnowy biologicznej*</t>
  </si>
  <si>
    <t>Fizjologia wysiłku fizycznego i diagnostyka fizjologiczna</t>
  </si>
  <si>
    <t>Patofizjologia urazów sportowych</t>
  </si>
  <si>
    <t>Traumatologia w sporcie</t>
  </si>
  <si>
    <t>Trening zdrowotny</t>
  </si>
  <si>
    <t>Metody terningu, testy i trening funkcjonalny</t>
  </si>
  <si>
    <t>Taping w sporcie</t>
  </si>
  <si>
    <t>Masaż sportowy</t>
  </si>
  <si>
    <t>Odnowa biologiczna w sporcie</t>
  </si>
  <si>
    <t>Sprzęt opropedyczny przy urazach sportowych</t>
  </si>
  <si>
    <t>Drenaż limfatyczny w sporcie</t>
  </si>
  <si>
    <t>Hydroterapia w sporcie i odnowie biologicznej</t>
  </si>
  <si>
    <t>Kinezyterapia w sporcie i odonowie biologicznej</t>
  </si>
  <si>
    <t>Fizykoterapia w sporcie i odnowie biologicznej</t>
  </si>
  <si>
    <t>Grupa zajęć E. Metodologia badań naukowych</t>
  </si>
  <si>
    <t>Metodologia badań naukowych</t>
  </si>
  <si>
    <t>Seminarium magisterskie (praca i egzamin magisterski)</t>
  </si>
  <si>
    <t>Grupa zajęć F. Praktyki fizjoterapeutyczne*</t>
  </si>
  <si>
    <t>1. Praktyka semestralna</t>
  </si>
  <si>
    <t>Praktyka asystencka - wakacyjna</t>
  </si>
  <si>
    <t xml:space="preserve">Wakacyjna praktyka z kinezyterapii </t>
  </si>
  <si>
    <t xml:space="preserve">Praktyka z fizjoterapii klinicznej,
fizykoterapii i masażu 
</t>
  </si>
  <si>
    <t xml:space="preserve">Wakacyjna praktyka profilowana –
wybieralna </t>
  </si>
  <si>
    <t>Praktyka z fizjoterapii klinicznej, fizykoterapii i masażu – praktyka semestralna</t>
  </si>
  <si>
    <t>Ogólna liczba godzin wykładów,ćwiczeń, konwersatoriów/ECTS</t>
  </si>
  <si>
    <t>Liczba godzin w semestrze</t>
  </si>
  <si>
    <t>Liczba godzin łącznie w roku akademickim</t>
  </si>
  <si>
    <t>Liczba egzaminów w semestrach</t>
  </si>
  <si>
    <t>1) Zajęcia z wychowania fizycznego - w programie studiów realizowanych w formie stacjonarnej</t>
  </si>
  <si>
    <t>2) Liczba procentowa punktów ECTS przypisanych do umiejętności praktycznych</t>
  </si>
  <si>
    <t>Obowiązujący od roku akademickiego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</si>
</sst>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_-* #,##0.0\ _z_ł_-;\-* #,##0.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vertAlign val="superscript"/>
      <sz val="12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1" fontId="2" fillId="0" borderId="0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textRotation="90"/>
    </xf>
    <xf numFmtId="0" fontId="3" fillId="0" borderId="7" xfId="0" applyFont="1" applyBorder="1" applyAlignment="1">
      <alignment horizontal="center" textRotation="90" wrapText="1"/>
    </xf>
    <xf numFmtId="0" fontId="3" fillId="0" borderId="8" xfId="0" applyFont="1" applyFill="1" applyBorder="1" applyAlignment="1">
      <alignment horizontal="center" textRotation="90"/>
    </xf>
    <xf numFmtId="0" fontId="3" fillId="0" borderId="8" xfId="0" applyFont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 textRotation="90"/>
    </xf>
    <xf numFmtId="2" fontId="3" fillId="0" borderId="6" xfId="0" applyNumberFormat="1" applyFont="1" applyFill="1" applyBorder="1" applyAlignment="1">
      <alignment horizontal="center" textRotation="90" wrapText="1"/>
    </xf>
    <xf numFmtId="1" fontId="3" fillId="0" borderId="6" xfId="0" applyNumberFormat="1" applyFont="1" applyFill="1" applyBorder="1" applyAlignment="1">
      <alignment horizontal="center" textRotation="90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3" fillId="4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1" fontId="5" fillId="2" borderId="6" xfId="0" applyNumberFormat="1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1" fontId="5" fillId="5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1" fontId="4" fillId="4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left" vertical="center"/>
    </xf>
    <xf numFmtId="0" fontId="5" fillId="4" borderId="6" xfId="1" applyNumberFormat="1" applyFont="1" applyFill="1" applyBorder="1" applyAlignment="1">
      <alignment horizontal="center" vertical="center"/>
    </xf>
    <xf numFmtId="1" fontId="5" fillId="4" borderId="6" xfId="1" applyNumberFormat="1" applyFont="1" applyFill="1" applyBorder="1" applyAlignment="1">
      <alignment horizontal="center" vertical="center"/>
    </xf>
    <xf numFmtId="165" fontId="5" fillId="4" borderId="6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1" fontId="3" fillId="0" borderId="6" xfId="0" applyNumberFormat="1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5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/>
    </xf>
    <xf numFmtId="1" fontId="6" fillId="5" borderId="6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8" fillId="0" borderId="0" xfId="0" applyNumberFormat="1" applyFont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" fontId="8" fillId="0" borderId="0" xfId="0" applyNumberFormat="1" applyFont="1" applyFill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10" fontId="3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top"/>
    </xf>
    <xf numFmtId="10" fontId="3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top"/>
    </xf>
    <xf numFmtId="1" fontId="8" fillId="0" borderId="0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1" fontId="8" fillId="0" borderId="0" xfId="0" applyNumberFormat="1" applyFont="1" applyFill="1" applyAlignment="1">
      <alignment vertical="top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64"/>
  <sheetViews>
    <sheetView tabSelected="1" workbookViewId="0">
      <selection activeCell="A4" sqref="A4:AY4"/>
    </sheetView>
  </sheetViews>
  <sheetFormatPr defaultColWidth="9.140625" defaultRowHeight="12.75" x14ac:dyDescent="0.25"/>
  <cols>
    <col min="1" max="1" width="4.5703125" style="103" customWidth="1"/>
    <col min="2" max="2" width="43.42578125" style="103" customWidth="1"/>
    <col min="3" max="3" width="11.28515625" style="106" customWidth="1"/>
    <col min="4" max="8" width="6.7109375" style="103" customWidth="1"/>
    <col min="9" max="9" width="10.7109375" style="103" customWidth="1"/>
    <col min="10" max="12" width="6.7109375" style="103" customWidth="1"/>
    <col min="13" max="13" width="10.28515625" style="103" customWidth="1"/>
    <col min="14" max="15" width="6.7109375" style="107" customWidth="1"/>
    <col min="16" max="16" width="6.7109375" style="103" customWidth="1"/>
    <col min="17" max="17" width="9.5703125" style="103" customWidth="1"/>
    <col min="18" max="18" width="6.7109375" style="107" customWidth="1"/>
    <col min="19" max="19" width="6.7109375" style="108" customWidth="1"/>
    <col min="20" max="20" width="6.7109375" style="103" customWidth="1"/>
    <col min="21" max="21" width="9.28515625" style="103" customWidth="1"/>
    <col min="22" max="23" width="6.7109375" style="107" customWidth="1"/>
    <col min="24" max="24" width="6.7109375" style="103" customWidth="1"/>
    <col min="25" max="25" width="9.7109375" style="103" customWidth="1"/>
    <col min="26" max="28" width="6.7109375" style="103" customWidth="1"/>
    <col min="29" max="29" width="8.7109375" style="103" customWidth="1"/>
    <col min="30" max="32" width="6.7109375" style="103" customWidth="1"/>
    <col min="33" max="33" width="9" style="103" customWidth="1"/>
    <col min="34" max="36" width="6.7109375" style="103" customWidth="1"/>
    <col min="37" max="37" width="9.28515625" style="103" customWidth="1"/>
    <col min="38" max="40" width="6.7109375" style="103" customWidth="1"/>
    <col min="41" max="41" width="9.85546875" style="103" customWidth="1"/>
    <col min="42" max="44" width="6.7109375" style="103" customWidth="1"/>
    <col min="45" max="45" width="9.7109375" style="103" customWidth="1"/>
    <col min="46" max="48" width="6.7109375" style="103" customWidth="1"/>
    <col min="49" max="49" width="9.28515625" style="103" customWidth="1"/>
    <col min="50" max="51" width="6.7109375" style="103" customWidth="1"/>
    <col min="52" max="16384" width="9.140625" style="103"/>
  </cols>
  <sheetData>
    <row r="1" spans="1:51" s="4" customFormat="1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3"/>
    </row>
    <row r="2" spans="1:51" s="4" customFormat="1" ht="18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7"/>
    </row>
    <row r="3" spans="1:51" s="4" customFormat="1" ht="18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7"/>
    </row>
    <row r="4" spans="1:51" s="4" customFormat="1" ht="18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7"/>
    </row>
    <row r="5" spans="1:51" s="4" customFormat="1" ht="18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9"/>
    </row>
    <row r="6" spans="1:51" s="4" customFormat="1" ht="18" x14ac:dyDescent="0.25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8"/>
      <c r="N6" s="8"/>
      <c r="O6" s="8"/>
      <c r="P6" s="8"/>
      <c r="Q6" s="8"/>
      <c r="R6" s="8"/>
      <c r="S6" s="10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s="4" customFormat="1" ht="18" x14ac:dyDescent="0.25">
      <c r="A7" s="6" t="s">
        <v>166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 s="4" customFormat="1" ht="15" x14ac:dyDescent="0.25"/>
    <row r="9" spans="1:51" s="4" customFormat="1" ht="15" x14ac:dyDescent="0.25">
      <c r="A9" s="11" t="s">
        <v>6</v>
      </c>
      <c r="B9" s="11" t="s">
        <v>7</v>
      </c>
      <c r="C9" s="12" t="s">
        <v>8</v>
      </c>
      <c r="D9" s="13" t="s">
        <v>9</v>
      </c>
      <c r="E9" s="12" t="s">
        <v>10</v>
      </c>
      <c r="F9" s="14"/>
      <c r="G9" s="12" t="s">
        <v>11</v>
      </c>
      <c r="H9" s="14"/>
      <c r="I9" s="14"/>
      <c r="J9" s="14"/>
      <c r="K9" s="12" t="s">
        <v>12</v>
      </c>
      <c r="L9" s="15" t="s">
        <v>13</v>
      </c>
      <c r="M9" s="15"/>
      <c r="N9" s="15"/>
      <c r="O9" s="15"/>
      <c r="P9" s="15"/>
      <c r="Q9" s="15"/>
      <c r="R9" s="15"/>
      <c r="S9" s="15"/>
      <c r="T9" s="15" t="s">
        <v>14</v>
      </c>
      <c r="U9" s="15"/>
      <c r="V9" s="15"/>
      <c r="W9" s="15"/>
      <c r="X9" s="15"/>
      <c r="Y9" s="15"/>
      <c r="Z9" s="15"/>
      <c r="AA9" s="15"/>
      <c r="AB9" s="11" t="s">
        <v>15</v>
      </c>
      <c r="AC9" s="11"/>
      <c r="AD9" s="11"/>
      <c r="AE9" s="11"/>
      <c r="AF9" s="11"/>
      <c r="AG9" s="11"/>
      <c r="AH9" s="11"/>
      <c r="AI9" s="11"/>
      <c r="AJ9" s="11" t="s">
        <v>16</v>
      </c>
      <c r="AK9" s="11"/>
      <c r="AL9" s="11"/>
      <c r="AM9" s="11"/>
      <c r="AN9" s="11"/>
      <c r="AO9" s="11"/>
      <c r="AP9" s="11"/>
      <c r="AQ9" s="11"/>
      <c r="AR9" s="11" t="s">
        <v>17</v>
      </c>
      <c r="AS9" s="11"/>
      <c r="AT9" s="11"/>
      <c r="AU9" s="11"/>
      <c r="AV9" s="11"/>
      <c r="AW9" s="11"/>
      <c r="AX9" s="11"/>
      <c r="AY9" s="11"/>
    </row>
    <row r="10" spans="1:51" s="4" customFormat="1" ht="15" x14ac:dyDescent="0.25">
      <c r="A10" s="11"/>
      <c r="B10" s="11"/>
      <c r="C10" s="12"/>
      <c r="D10" s="13"/>
      <c r="E10" s="12"/>
      <c r="F10" s="16" t="s">
        <v>18</v>
      </c>
      <c r="G10" s="12"/>
      <c r="H10" s="17" t="s">
        <v>19</v>
      </c>
      <c r="I10" s="17" t="s">
        <v>20</v>
      </c>
      <c r="J10" s="17" t="s">
        <v>21</v>
      </c>
      <c r="K10" s="12"/>
      <c r="L10" s="15" t="s">
        <v>22</v>
      </c>
      <c r="M10" s="15"/>
      <c r="N10" s="15"/>
      <c r="O10" s="15"/>
      <c r="P10" s="15" t="s">
        <v>23</v>
      </c>
      <c r="Q10" s="15"/>
      <c r="R10" s="15"/>
      <c r="S10" s="15"/>
      <c r="T10" s="15" t="s">
        <v>24</v>
      </c>
      <c r="U10" s="15"/>
      <c r="V10" s="15"/>
      <c r="W10" s="15"/>
      <c r="X10" s="15" t="s">
        <v>25</v>
      </c>
      <c r="Y10" s="15"/>
      <c r="Z10" s="15"/>
      <c r="AA10" s="15"/>
      <c r="AB10" s="11" t="s">
        <v>26</v>
      </c>
      <c r="AC10" s="11"/>
      <c r="AD10" s="11"/>
      <c r="AE10" s="11"/>
      <c r="AF10" s="11" t="s">
        <v>27</v>
      </c>
      <c r="AG10" s="11"/>
      <c r="AH10" s="11"/>
      <c r="AI10" s="11"/>
      <c r="AJ10" s="11" t="s">
        <v>28</v>
      </c>
      <c r="AK10" s="11"/>
      <c r="AL10" s="11"/>
      <c r="AM10" s="11"/>
      <c r="AN10" s="11" t="s">
        <v>29</v>
      </c>
      <c r="AO10" s="11"/>
      <c r="AP10" s="11"/>
      <c r="AQ10" s="11"/>
      <c r="AR10" s="11" t="s">
        <v>30</v>
      </c>
      <c r="AS10" s="11"/>
      <c r="AT10" s="11"/>
      <c r="AU10" s="11"/>
      <c r="AV10" s="11" t="s">
        <v>31</v>
      </c>
      <c r="AW10" s="11"/>
      <c r="AX10" s="11"/>
      <c r="AY10" s="11"/>
    </row>
    <row r="11" spans="1:51" s="4" customFormat="1" ht="183" x14ac:dyDescent="0.25">
      <c r="A11" s="11"/>
      <c r="B11" s="11"/>
      <c r="C11" s="12"/>
      <c r="D11" s="13"/>
      <c r="E11" s="12"/>
      <c r="F11" s="18"/>
      <c r="G11" s="12"/>
      <c r="H11" s="19"/>
      <c r="I11" s="19"/>
      <c r="J11" s="19"/>
      <c r="K11" s="12"/>
      <c r="L11" s="20" t="s">
        <v>32</v>
      </c>
      <c r="M11" s="21" t="s">
        <v>33</v>
      </c>
      <c r="N11" s="20" t="s">
        <v>34</v>
      </c>
      <c r="O11" s="20" t="s">
        <v>12</v>
      </c>
      <c r="P11" s="20" t="s">
        <v>32</v>
      </c>
      <c r="Q11" s="21" t="s">
        <v>33</v>
      </c>
      <c r="R11" s="20" t="s">
        <v>34</v>
      </c>
      <c r="S11" s="22" t="s">
        <v>12</v>
      </c>
      <c r="T11" s="20" t="s">
        <v>32</v>
      </c>
      <c r="U11" s="21" t="s">
        <v>33</v>
      </c>
      <c r="V11" s="20" t="s">
        <v>34</v>
      </c>
      <c r="W11" s="20" t="s">
        <v>12</v>
      </c>
      <c r="X11" s="20" t="s">
        <v>32</v>
      </c>
      <c r="Y11" s="21" t="s">
        <v>33</v>
      </c>
      <c r="Z11" s="20" t="s">
        <v>34</v>
      </c>
      <c r="AA11" s="20" t="s">
        <v>12</v>
      </c>
      <c r="AB11" s="20" t="s">
        <v>32</v>
      </c>
      <c r="AC11" s="21" t="s">
        <v>33</v>
      </c>
      <c r="AD11" s="20" t="s">
        <v>34</v>
      </c>
      <c r="AE11" s="20" t="s">
        <v>12</v>
      </c>
      <c r="AF11" s="20" t="s">
        <v>32</v>
      </c>
      <c r="AG11" s="21" t="s">
        <v>33</v>
      </c>
      <c r="AH11" s="20" t="s">
        <v>34</v>
      </c>
      <c r="AI11" s="20" t="s">
        <v>12</v>
      </c>
      <c r="AJ11" s="20" t="s">
        <v>32</v>
      </c>
      <c r="AK11" s="21" t="s">
        <v>33</v>
      </c>
      <c r="AL11" s="20" t="s">
        <v>34</v>
      </c>
      <c r="AM11" s="20" t="s">
        <v>12</v>
      </c>
      <c r="AN11" s="20" t="s">
        <v>32</v>
      </c>
      <c r="AO11" s="21" t="s">
        <v>33</v>
      </c>
      <c r="AP11" s="20" t="s">
        <v>34</v>
      </c>
      <c r="AQ11" s="20" t="s">
        <v>12</v>
      </c>
      <c r="AR11" s="20" t="s">
        <v>32</v>
      </c>
      <c r="AS11" s="21" t="s">
        <v>33</v>
      </c>
      <c r="AT11" s="20" t="s">
        <v>34</v>
      </c>
      <c r="AU11" s="20" t="s">
        <v>12</v>
      </c>
      <c r="AV11" s="20" t="s">
        <v>32</v>
      </c>
      <c r="AW11" s="21" t="s">
        <v>33</v>
      </c>
      <c r="AX11" s="20" t="s">
        <v>34</v>
      </c>
      <c r="AY11" s="20" t="s">
        <v>12</v>
      </c>
    </row>
    <row r="12" spans="1:51" s="26" customFormat="1" ht="15.75" x14ac:dyDescent="0.25">
      <c r="A12" s="23" t="s">
        <v>35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5"/>
    </row>
    <row r="13" spans="1:51" s="35" customFormat="1" ht="30" x14ac:dyDescent="0.25">
      <c r="A13" s="27">
        <v>1</v>
      </c>
      <c r="B13" s="28" t="s">
        <v>36</v>
      </c>
      <c r="C13" s="29">
        <f t="shared" ref="C13:C18" si="0">SUM(L13:N13,P13:R13,T13:V13,X13:Z13,AB13:AD13,AF13:AH13,AJ13:AL13,AN13:AP13,AR13:AT13,AV13:AX13)</f>
        <v>110</v>
      </c>
      <c r="D13" s="27">
        <f>SUM(AF13:AG13,AB13:AC13,X13:Y13,T13:U13,P13:Q13,L13:M13,AJ13:AK13,AN13:AO13,AR13:AS13,AV13:AW13)</f>
        <v>40</v>
      </c>
      <c r="E13" s="27">
        <f>SUM(N13:N13,R13:R13,V13:V13,Z13:Z13,AD13:AD13,AH13:AH13,AL13:AL13,AP13:AP13,AT13:AT13,AX13:AX13)</f>
        <v>70</v>
      </c>
      <c r="F13" s="27">
        <v>100</v>
      </c>
      <c r="G13" s="27" t="s">
        <v>37</v>
      </c>
      <c r="H13" s="30">
        <v>2</v>
      </c>
      <c r="I13" s="30"/>
      <c r="J13" s="30">
        <v>4</v>
      </c>
      <c r="K13" s="31">
        <f t="shared" ref="K13:K18" si="1">SUM(O13,S13,W13,AA13,AE13,AI13,AM13,AQ13,AU13,AY13)</f>
        <v>6</v>
      </c>
      <c r="L13" s="32">
        <v>20</v>
      </c>
      <c r="M13" s="32"/>
      <c r="N13" s="32">
        <v>30</v>
      </c>
      <c r="O13" s="31">
        <v>2</v>
      </c>
      <c r="P13" s="32">
        <v>20</v>
      </c>
      <c r="Q13" s="32"/>
      <c r="R13" s="32">
        <v>40</v>
      </c>
      <c r="S13" s="33">
        <v>4</v>
      </c>
      <c r="T13" s="32"/>
      <c r="U13" s="32"/>
      <c r="V13" s="32"/>
      <c r="W13" s="31"/>
      <c r="X13" s="32"/>
      <c r="Y13" s="32"/>
      <c r="Z13" s="32"/>
      <c r="AA13" s="31"/>
      <c r="AB13" s="34"/>
      <c r="AC13" s="34"/>
      <c r="AD13" s="34"/>
      <c r="AE13" s="31"/>
      <c r="AF13" s="34"/>
      <c r="AG13" s="34"/>
      <c r="AH13" s="34"/>
      <c r="AI13" s="31"/>
      <c r="AJ13" s="34"/>
      <c r="AK13" s="34"/>
      <c r="AL13" s="34"/>
      <c r="AM13" s="31"/>
      <c r="AN13" s="34"/>
      <c r="AO13" s="34"/>
      <c r="AP13" s="34"/>
      <c r="AQ13" s="31"/>
      <c r="AR13" s="34"/>
      <c r="AS13" s="34"/>
      <c r="AT13" s="34"/>
      <c r="AU13" s="31"/>
      <c r="AV13" s="34"/>
      <c r="AW13" s="34"/>
      <c r="AX13" s="34"/>
      <c r="AY13" s="31"/>
    </row>
    <row r="14" spans="1:51" s="35" customFormat="1" ht="15.75" x14ac:dyDescent="0.25">
      <c r="A14" s="27">
        <v>2</v>
      </c>
      <c r="B14" s="36" t="s">
        <v>38</v>
      </c>
      <c r="C14" s="29">
        <f t="shared" si="0"/>
        <v>20</v>
      </c>
      <c r="D14" s="27">
        <f>SUM(AF14:AG14,AB14:AC14,X14:Y14,T14:U14,P14:Q14,L14:M14,AJ14:AK14,AN14:AO14,AR14:AS14,AV14:AW14)</f>
        <v>20</v>
      </c>
      <c r="E14" s="27">
        <f>SUM(N14:N14,R14:R14,V14:V14,Z14:Z14,AD14:AD14,AH14:AH14,AL14:AL14,AP14:AP14,AT14:AT14,AX14:AX14)</f>
        <v>0</v>
      </c>
      <c r="F14" s="27">
        <v>10</v>
      </c>
      <c r="G14" s="27" t="s">
        <v>39</v>
      </c>
      <c r="H14" s="30">
        <v>1</v>
      </c>
      <c r="I14" s="30"/>
      <c r="J14" s="30"/>
      <c r="K14" s="31">
        <f t="shared" si="1"/>
        <v>1</v>
      </c>
      <c r="L14" s="32">
        <v>20</v>
      </c>
      <c r="M14" s="32"/>
      <c r="N14" s="32"/>
      <c r="O14" s="31">
        <v>1</v>
      </c>
      <c r="P14" s="32"/>
      <c r="Q14" s="32"/>
      <c r="R14" s="32"/>
      <c r="S14" s="33"/>
      <c r="T14" s="32"/>
      <c r="U14" s="32"/>
      <c r="V14" s="32"/>
      <c r="W14" s="31"/>
      <c r="X14" s="32"/>
      <c r="Y14" s="32"/>
      <c r="Z14" s="32"/>
      <c r="AA14" s="31"/>
      <c r="AB14" s="34"/>
      <c r="AC14" s="34"/>
      <c r="AD14" s="34"/>
      <c r="AE14" s="31"/>
      <c r="AF14" s="34"/>
      <c r="AG14" s="34"/>
      <c r="AH14" s="34"/>
      <c r="AI14" s="31"/>
      <c r="AJ14" s="34"/>
      <c r="AK14" s="34"/>
      <c r="AL14" s="34"/>
      <c r="AM14" s="31"/>
      <c r="AN14" s="34"/>
      <c r="AO14" s="34"/>
      <c r="AP14" s="34"/>
      <c r="AQ14" s="31"/>
      <c r="AR14" s="34"/>
      <c r="AS14" s="34"/>
      <c r="AT14" s="34"/>
      <c r="AU14" s="31"/>
      <c r="AV14" s="34"/>
      <c r="AW14" s="34"/>
      <c r="AX14" s="34"/>
      <c r="AY14" s="31"/>
    </row>
    <row r="15" spans="1:51" s="35" customFormat="1" ht="30" x14ac:dyDescent="0.25">
      <c r="A15" s="27">
        <v>3</v>
      </c>
      <c r="B15" s="37" t="s">
        <v>40</v>
      </c>
      <c r="C15" s="29">
        <f t="shared" si="0"/>
        <v>70</v>
      </c>
      <c r="D15" s="27">
        <f>SUM(AF15:AG15,AB15:AC15,X15:Y15,T15:U15,P15:Q15,L15:M15,AJ15:AK15,AN15:AO15,AR15:AS15,AV15:AW15)</f>
        <v>20</v>
      </c>
      <c r="E15" s="27">
        <f>SUM(N15:N15,R15:R15,V15:V15,Z15:Z15,AD15:AD15,AH15:AH15,AL15:AL15,AP15:AP15,AT15:AT15,AX15:AX15)</f>
        <v>50</v>
      </c>
      <c r="F15" s="27">
        <v>50</v>
      </c>
      <c r="G15" s="27" t="s">
        <v>39</v>
      </c>
      <c r="H15" s="30">
        <v>1</v>
      </c>
      <c r="I15" s="30"/>
      <c r="J15" s="30">
        <v>3</v>
      </c>
      <c r="K15" s="31">
        <f t="shared" si="1"/>
        <v>4</v>
      </c>
      <c r="L15" s="32">
        <v>10</v>
      </c>
      <c r="M15" s="32"/>
      <c r="N15" s="32">
        <v>25</v>
      </c>
      <c r="O15" s="31">
        <v>2</v>
      </c>
      <c r="P15" s="32">
        <v>10</v>
      </c>
      <c r="Q15" s="32"/>
      <c r="R15" s="32">
        <v>25</v>
      </c>
      <c r="S15" s="33">
        <v>2</v>
      </c>
      <c r="T15" s="32"/>
      <c r="U15" s="32"/>
      <c r="V15" s="32"/>
      <c r="W15" s="31"/>
      <c r="X15" s="32"/>
      <c r="Y15" s="32"/>
      <c r="Z15" s="32"/>
      <c r="AA15" s="31"/>
      <c r="AB15" s="34"/>
      <c r="AC15" s="34"/>
      <c r="AD15" s="34"/>
      <c r="AE15" s="31"/>
      <c r="AF15" s="34"/>
      <c r="AG15" s="34"/>
      <c r="AH15" s="34"/>
      <c r="AI15" s="31"/>
      <c r="AJ15" s="34"/>
      <c r="AK15" s="34"/>
      <c r="AL15" s="34"/>
      <c r="AM15" s="31"/>
      <c r="AN15" s="34"/>
      <c r="AO15" s="34"/>
      <c r="AP15" s="34"/>
      <c r="AQ15" s="31"/>
      <c r="AR15" s="34"/>
      <c r="AS15" s="34"/>
      <c r="AT15" s="34"/>
      <c r="AU15" s="31"/>
      <c r="AV15" s="34"/>
      <c r="AW15" s="34"/>
      <c r="AX15" s="34"/>
      <c r="AY15" s="31"/>
    </row>
    <row r="16" spans="1:51" s="35" customFormat="1" ht="15.75" x14ac:dyDescent="0.25">
      <c r="A16" s="27">
        <v>4</v>
      </c>
      <c r="B16" s="28" t="s">
        <v>41</v>
      </c>
      <c r="C16" s="29">
        <f t="shared" si="0"/>
        <v>30</v>
      </c>
      <c r="D16" s="27">
        <f>SUM(AF16:AG16,AB16:AC16,X16:Y16,T16:U16,P16:Q16,L16:M16,AJ16:AK16,AN16:AO16,AR16:AS16,AV16:AW16)</f>
        <v>15</v>
      </c>
      <c r="E16" s="27">
        <f>SUM(N16:N16,R16:R16,V16:V16,Z16:Z16,AD16:AD16,AH16:AH16,AL16:AL16,AP16:AP16,AT16:AT16,AX16:AX16)</f>
        <v>15</v>
      </c>
      <c r="F16" s="27">
        <v>30</v>
      </c>
      <c r="G16" s="27" t="s">
        <v>37</v>
      </c>
      <c r="H16" s="30">
        <v>1</v>
      </c>
      <c r="I16" s="30"/>
      <c r="J16" s="30">
        <v>1</v>
      </c>
      <c r="K16" s="31">
        <f t="shared" si="1"/>
        <v>2</v>
      </c>
      <c r="L16" s="32"/>
      <c r="M16" s="32"/>
      <c r="N16" s="32"/>
      <c r="O16" s="31"/>
      <c r="P16" s="32">
        <v>15</v>
      </c>
      <c r="Q16" s="32"/>
      <c r="R16" s="32">
        <v>15</v>
      </c>
      <c r="S16" s="33">
        <v>2</v>
      </c>
      <c r="T16" s="32"/>
      <c r="U16" s="32"/>
      <c r="V16" s="32"/>
      <c r="W16" s="31"/>
      <c r="X16" s="32"/>
      <c r="Y16" s="32"/>
      <c r="Z16" s="32"/>
      <c r="AA16" s="31"/>
      <c r="AB16" s="34"/>
      <c r="AC16" s="34"/>
      <c r="AD16" s="34"/>
      <c r="AE16" s="31"/>
      <c r="AF16" s="34"/>
      <c r="AG16" s="34"/>
      <c r="AH16" s="34"/>
      <c r="AI16" s="31"/>
      <c r="AJ16" s="34"/>
      <c r="AK16" s="34"/>
      <c r="AL16" s="34"/>
      <c r="AM16" s="31"/>
      <c r="AN16" s="34"/>
      <c r="AO16" s="34"/>
      <c r="AP16" s="34"/>
      <c r="AQ16" s="31"/>
      <c r="AR16" s="34"/>
      <c r="AS16" s="34"/>
      <c r="AT16" s="34"/>
      <c r="AU16" s="31"/>
      <c r="AV16" s="34"/>
      <c r="AW16" s="34"/>
      <c r="AX16" s="34"/>
      <c r="AY16" s="31"/>
    </row>
    <row r="17" spans="1:52" s="35" customFormat="1" ht="45" customHeight="1" x14ac:dyDescent="0.25">
      <c r="A17" s="27">
        <v>5</v>
      </c>
      <c r="B17" s="28" t="s">
        <v>42</v>
      </c>
      <c r="C17" s="29">
        <f t="shared" si="0"/>
        <v>15</v>
      </c>
      <c r="D17" s="27">
        <f>SUM(AF17:AG17,AB17:AC17,X17:Y17,T17:U17,P17:Q17,L17:M17,AJ17:AK17,AN17:AO17,AR17:AS17,AV17:AW17)</f>
        <v>10</v>
      </c>
      <c r="E17" s="27">
        <f>SUM(N17:N17,R17:R17,V17:V17,Z17:Z17,AD17:AD17,AH17:AH17,AL17:AL17,AP17:AP17,AT17:AT17,AX17:AX17)</f>
        <v>5</v>
      </c>
      <c r="F17" s="27">
        <v>15</v>
      </c>
      <c r="G17" s="27" t="s">
        <v>39</v>
      </c>
      <c r="H17" s="30">
        <v>0.5</v>
      </c>
      <c r="I17" s="30"/>
      <c r="J17" s="30">
        <v>0.5</v>
      </c>
      <c r="K17" s="31">
        <f t="shared" si="1"/>
        <v>1</v>
      </c>
      <c r="L17" s="32">
        <v>10</v>
      </c>
      <c r="M17" s="32"/>
      <c r="N17" s="32">
        <v>5</v>
      </c>
      <c r="O17" s="31">
        <v>1</v>
      </c>
      <c r="P17" s="32"/>
      <c r="Q17" s="32"/>
      <c r="R17" s="32"/>
      <c r="S17" s="33"/>
      <c r="T17" s="32"/>
      <c r="U17" s="32"/>
      <c r="V17" s="32"/>
      <c r="W17" s="31"/>
      <c r="X17" s="32"/>
      <c r="Y17" s="32"/>
      <c r="Z17" s="32"/>
      <c r="AA17" s="31"/>
      <c r="AB17" s="34"/>
      <c r="AC17" s="34"/>
      <c r="AD17" s="34"/>
      <c r="AE17" s="31"/>
      <c r="AF17" s="34"/>
      <c r="AG17" s="34"/>
      <c r="AH17" s="34"/>
      <c r="AI17" s="31"/>
      <c r="AJ17" s="34"/>
      <c r="AK17" s="34"/>
      <c r="AL17" s="34"/>
      <c r="AM17" s="31"/>
      <c r="AN17" s="34"/>
      <c r="AO17" s="34"/>
      <c r="AP17" s="34"/>
      <c r="AQ17" s="31"/>
      <c r="AR17" s="34"/>
      <c r="AS17" s="34"/>
      <c r="AT17" s="34"/>
      <c r="AU17" s="31"/>
      <c r="AV17" s="34"/>
      <c r="AW17" s="34"/>
      <c r="AX17" s="34"/>
      <c r="AY17" s="31"/>
    </row>
    <row r="18" spans="1:52" s="35" customFormat="1" ht="45" customHeight="1" x14ac:dyDescent="0.25">
      <c r="A18" s="27">
        <v>6</v>
      </c>
      <c r="B18" s="28" t="s">
        <v>43</v>
      </c>
      <c r="C18" s="38">
        <f t="shared" si="0"/>
        <v>25</v>
      </c>
      <c r="D18" s="39">
        <f>SUM(AF18:AG18,AB18:AC18,X18:Y18,T18:U18,P18:P18,L18:M18,AJ18:AK18,AN18:AO18,AR18:AS18,AV18:AW18)</f>
        <v>10</v>
      </c>
      <c r="E18" s="39">
        <f>SUM(N18:N18,Q18:R18,V18:V18,Z18:Z18,AD18:AD18,AH18:AH18,AL18:AL18,AP18:AP18,AT18:AT18,AX18:AX18)</f>
        <v>15</v>
      </c>
      <c r="F18" s="27">
        <v>35</v>
      </c>
      <c r="G18" s="39" t="s">
        <v>39</v>
      </c>
      <c r="H18" s="40">
        <v>1</v>
      </c>
      <c r="I18" s="40"/>
      <c r="J18" s="40">
        <v>1</v>
      </c>
      <c r="K18" s="41">
        <f t="shared" si="1"/>
        <v>2</v>
      </c>
      <c r="L18" s="32"/>
      <c r="M18" s="32"/>
      <c r="N18" s="32"/>
      <c r="O18" s="31"/>
      <c r="P18" s="32"/>
      <c r="Q18" s="32"/>
      <c r="R18" s="32"/>
      <c r="S18" s="33"/>
      <c r="T18" s="32">
        <v>10</v>
      </c>
      <c r="U18" s="32"/>
      <c r="V18" s="32">
        <v>15</v>
      </c>
      <c r="W18" s="33">
        <v>2</v>
      </c>
      <c r="X18" s="32"/>
      <c r="Y18" s="32"/>
      <c r="Z18" s="32"/>
      <c r="AA18" s="31"/>
      <c r="AB18" s="34"/>
      <c r="AC18" s="34"/>
      <c r="AD18" s="34"/>
      <c r="AE18" s="31"/>
      <c r="AF18" s="34"/>
      <c r="AG18" s="34"/>
      <c r="AH18" s="34"/>
      <c r="AI18" s="31"/>
      <c r="AJ18" s="34"/>
      <c r="AK18" s="34"/>
      <c r="AL18" s="34"/>
      <c r="AM18" s="31"/>
      <c r="AN18" s="34"/>
      <c r="AO18" s="34"/>
      <c r="AP18" s="34"/>
      <c r="AQ18" s="31"/>
      <c r="AR18" s="34"/>
      <c r="AS18" s="34"/>
      <c r="AT18" s="34"/>
      <c r="AU18" s="31"/>
      <c r="AV18" s="34"/>
      <c r="AW18" s="34"/>
      <c r="AX18" s="34"/>
      <c r="AY18" s="31"/>
    </row>
    <row r="19" spans="1:52" s="35" customFormat="1" ht="45" customHeight="1" x14ac:dyDescent="0.25">
      <c r="A19" s="27">
        <v>7</v>
      </c>
      <c r="B19" s="42" t="s">
        <v>44</v>
      </c>
      <c r="C19" s="38">
        <v>25</v>
      </c>
      <c r="D19" s="39">
        <f t="shared" ref="D19:D20" si="2">SUM(AF19:AG19,AB19:AC19,X19:Y19,T19:U19,P19:P19,L19:M19,AJ19:AK19,AN19:AO19,AR19:AS19,AV19:AW19)</f>
        <v>10</v>
      </c>
      <c r="E19" s="39">
        <f t="shared" ref="E19:E21" si="3">SUM(N19:N19,Q19:R19,V19:V19,Z19:Z19,AD19:AD19,AH19:AH19,AL19:AL19,AP19:AP19,AT19:AT19,AX19:AX19)</f>
        <v>15</v>
      </c>
      <c r="F19" s="27">
        <v>35</v>
      </c>
      <c r="G19" s="39" t="s">
        <v>39</v>
      </c>
      <c r="H19" s="40">
        <v>1</v>
      </c>
      <c r="I19" s="40"/>
      <c r="J19" s="40">
        <v>1</v>
      </c>
      <c r="K19" s="41">
        <v>2</v>
      </c>
      <c r="L19" s="32"/>
      <c r="M19" s="32"/>
      <c r="N19" s="32"/>
      <c r="O19" s="31"/>
      <c r="P19" s="32"/>
      <c r="Q19" s="32"/>
      <c r="R19" s="32"/>
      <c r="S19" s="33"/>
      <c r="T19" s="32"/>
      <c r="U19" s="32"/>
      <c r="V19" s="32"/>
      <c r="W19" s="33"/>
      <c r="X19" s="32">
        <v>10</v>
      </c>
      <c r="Y19" s="32"/>
      <c r="Z19" s="32">
        <v>15</v>
      </c>
      <c r="AA19" s="31">
        <v>1</v>
      </c>
      <c r="AB19" s="34"/>
      <c r="AC19" s="34"/>
      <c r="AD19" s="34"/>
      <c r="AE19" s="31"/>
      <c r="AF19" s="34"/>
      <c r="AG19" s="34"/>
      <c r="AH19" s="34"/>
      <c r="AI19" s="31"/>
      <c r="AJ19" s="34"/>
      <c r="AK19" s="34"/>
      <c r="AL19" s="34"/>
      <c r="AM19" s="31"/>
      <c r="AN19" s="34"/>
      <c r="AO19" s="34"/>
      <c r="AP19" s="34"/>
      <c r="AQ19" s="31"/>
      <c r="AR19" s="34"/>
      <c r="AS19" s="34"/>
      <c r="AT19" s="34"/>
      <c r="AU19" s="31"/>
      <c r="AV19" s="34"/>
      <c r="AW19" s="34"/>
      <c r="AX19" s="34"/>
      <c r="AY19" s="31"/>
    </row>
    <row r="20" spans="1:52" s="35" customFormat="1" ht="45" customHeight="1" x14ac:dyDescent="0.25">
      <c r="A20" s="27">
        <v>8</v>
      </c>
      <c r="B20" s="28" t="s">
        <v>45</v>
      </c>
      <c r="C20" s="29">
        <f>SUM(L20:N20,P20:R20,T20:V20,X20:Z20,AB20:AD20,AF20:AH20,AJ20:AL20,AN20:AP20,AR20:AT20,AV20:AX20)</f>
        <v>15</v>
      </c>
      <c r="D20" s="39">
        <f t="shared" si="2"/>
        <v>0</v>
      </c>
      <c r="E20" s="39">
        <f t="shared" si="3"/>
        <v>15</v>
      </c>
      <c r="F20" s="27">
        <v>15</v>
      </c>
      <c r="G20" s="27" t="s">
        <v>39</v>
      </c>
      <c r="H20" s="30"/>
      <c r="I20" s="30"/>
      <c r="J20" s="30">
        <v>1</v>
      </c>
      <c r="K20" s="31">
        <f>SUM(O20,S20,W20,AA20,AE20,AI20,AM20,AQ20,AU20,AY20)</f>
        <v>1</v>
      </c>
      <c r="L20" s="32"/>
      <c r="M20" s="32"/>
      <c r="N20" s="32">
        <v>15</v>
      </c>
      <c r="O20" s="31">
        <v>1</v>
      </c>
      <c r="P20" s="27"/>
      <c r="Q20" s="27"/>
      <c r="R20" s="27"/>
      <c r="S20" s="33"/>
      <c r="T20" s="32"/>
      <c r="U20" s="32"/>
      <c r="V20" s="32"/>
      <c r="W20" s="31"/>
      <c r="X20" s="32"/>
      <c r="Y20" s="32"/>
      <c r="Z20" s="32"/>
      <c r="AA20" s="31"/>
      <c r="AB20" s="34"/>
      <c r="AC20" s="34"/>
      <c r="AD20" s="34"/>
      <c r="AE20" s="31"/>
      <c r="AF20" s="34"/>
      <c r="AG20" s="34"/>
      <c r="AH20" s="34"/>
      <c r="AI20" s="31"/>
      <c r="AJ20" s="34"/>
      <c r="AK20" s="34"/>
      <c r="AL20" s="34"/>
      <c r="AM20" s="31"/>
      <c r="AN20" s="34"/>
      <c r="AO20" s="34"/>
      <c r="AP20" s="34"/>
      <c r="AQ20" s="31"/>
      <c r="AR20" s="34"/>
      <c r="AS20" s="34"/>
      <c r="AT20" s="34"/>
      <c r="AU20" s="31"/>
      <c r="AV20" s="34"/>
      <c r="AW20" s="34"/>
      <c r="AX20" s="34"/>
      <c r="AY20" s="31"/>
    </row>
    <row r="21" spans="1:52" s="35" customFormat="1" ht="45" customHeight="1" x14ac:dyDescent="0.25">
      <c r="A21" s="27">
        <v>9</v>
      </c>
      <c r="B21" s="28" t="s">
        <v>46</v>
      </c>
      <c r="C21" s="29">
        <f>SUM(L21:N21,P21:R21,T21:V21,X21:Z21,AB21:AD21,AF21:AH21,AJ21:AL21,AN21:AP21,AR21:AT21,AV21:AX21)</f>
        <v>30</v>
      </c>
      <c r="D21" s="27">
        <f>SUM(AF21:AG21,AB21:AC21,X21:Y21,T21:U21,P21:Q21,L21:M21,AJ21:AK21,AN21:AO21,AR21:AS21,AV21:AW21)</f>
        <v>15</v>
      </c>
      <c r="E21" s="39">
        <f t="shared" si="3"/>
        <v>15</v>
      </c>
      <c r="F21" s="27">
        <v>30</v>
      </c>
      <c r="G21" s="27" t="s">
        <v>37</v>
      </c>
      <c r="H21" s="30">
        <v>1</v>
      </c>
      <c r="I21" s="30"/>
      <c r="J21" s="30">
        <v>1</v>
      </c>
      <c r="K21" s="31">
        <f>SUM(O21,S21,W21,AA21,AE21,AI21,AM21,AQ21,AU21,AY21)</f>
        <v>2</v>
      </c>
      <c r="L21" s="32"/>
      <c r="M21" s="32"/>
      <c r="N21" s="32"/>
      <c r="O21" s="31"/>
      <c r="P21" s="32">
        <v>15</v>
      </c>
      <c r="Q21" s="32"/>
      <c r="R21" s="32">
        <v>15</v>
      </c>
      <c r="S21" s="31">
        <v>2</v>
      </c>
      <c r="T21" s="32"/>
      <c r="U21" s="32"/>
      <c r="V21" s="32"/>
      <c r="W21" s="31"/>
      <c r="X21" s="32"/>
      <c r="Y21" s="32"/>
      <c r="Z21" s="32"/>
      <c r="AA21" s="31"/>
      <c r="AB21" s="34"/>
      <c r="AC21" s="34"/>
      <c r="AD21" s="34"/>
      <c r="AE21" s="31"/>
      <c r="AF21" s="34"/>
      <c r="AG21" s="34"/>
      <c r="AH21" s="34"/>
      <c r="AI21" s="31"/>
      <c r="AJ21" s="34"/>
      <c r="AK21" s="34"/>
      <c r="AL21" s="34"/>
      <c r="AM21" s="31"/>
      <c r="AN21" s="34"/>
      <c r="AO21" s="34"/>
      <c r="AP21" s="34"/>
      <c r="AQ21" s="31"/>
      <c r="AR21" s="34"/>
      <c r="AS21" s="34"/>
      <c r="AT21" s="34"/>
      <c r="AU21" s="31"/>
      <c r="AV21" s="34"/>
      <c r="AW21" s="34"/>
      <c r="AX21" s="34"/>
      <c r="AY21" s="31"/>
    </row>
    <row r="22" spans="1:52" s="35" customFormat="1" ht="45" customHeight="1" x14ac:dyDescent="0.25">
      <c r="A22" s="27">
        <v>10</v>
      </c>
      <c r="B22" s="43" t="s">
        <v>47</v>
      </c>
      <c r="C22" s="29">
        <f>SUM(L22:N22,P22:R22,T22:V22,X22:Z22,AB22:AD22,AF22:AH22,AJ22:AL22,AN22:AP22,AR22:AT22,AV22:AX22)</f>
        <v>30</v>
      </c>
      <c r="D22" s="27">
        <f>SUM(AF22:AG22,AB22:AC22,X22:Y22,T22:U22,P22:Q22,L22:M22)</f>
        <v>30</v>
      </c>
      <c r="E22" s="27">
        <f>SUM(N22:N22,R22:R22,V22:V22,Z22:Z22,AD22:AD22,AH22:AH22,AL22:AL22,AP22:AP22,AT22:AT22,AX22:AX22)</f>
        <v>0</v>
      </c>
      <c r="F22" s="27">
        <v>10</v>
      </c>
      <c r="G22" s="27" t="s">
        <v>39</v>
      </c>
      <c r="H22" s="30">
        <v>2</v>
      </c>
      <c r="I22" s="30"/>
      <c r="J22" s="30"/>
      <c r="K22" s="31">
        <f>SUM(O22,S22,W22,AA22,AE22,AI22,AM22,AQ22,AU22,AY22)</f>
        <v>2</v>
      </c>
      <c r="L22" s="32"/>
      <c r="M22" s="32"/>
      <c r="N22" s="32"/>
      <c r="O22" s="31"/>
      <c r="P22" s="44">
        <v>30</v>
      </c>
      <c r="Q22" s="44"/>
      <c r="R22" s="45"/>
      <c r="S22" s="46">
        <v>2</v>
      </c>
      <c r="T22" s="32"/>
      <c r="U22" s="32"/>
      <c r="V22" s="32"/>
      <c r="W22" s="31"/>
      <c r="X22" s="32"/>
      <c r="Y22" s="32"/>
      <c r="Z22" s="32"/>
      <c r="AA22" s="31"/>
      <c r="AB22" s="34"/>
      <c r="AC22" s="34"/>
      <c r="AD22" s="34"/>
      <c r="AE22" s="31"/>
      <c r="AF22" s="34"/>
      <c r="AG22" s="34"/>
      <c r="AH22" s="34"/>
      <c r="AI22" s="31"/>
      <c r="AJ22" s="44"/>
      <c r="AK22" s="44"/>
      <c r="AL22" s="45"/>
      <c r="AM22" s="47"/>
      <c r="AN22" s="44"/>
      <c r="AO22" s="44"/>
      <c r="AP22" s="45"/>
      <c r="AQ22" s="47"/>
      <c r="AR22" s="44"/>
      <c r="AS22" s="44"/>
      <c r="AT22" s="45"/>
      <c r="AU22" s="47"/>
      <c r="AV22" s="44"/>
      <c r="AW22" s="44"/>
      <c r="AX22" s="45"/>
      <c r="AY22" s="47"/>
    </row>
    <row r="23" spans="1:52" s="35" customFormat="1" ht="45" customHeight="1" x14ac:dyDescent="0.25">
      <c r="A23" s="27">
        <v>11</v>
      </c>
      <c r="B23" s="43" t="s">
        <v>48</v>
      </c>
      <c r="C23" s="29">
        <f>SUM(L23:N23,P23:R23,T23:V23,X23:Z23,AB23:AD23,AF23:AH23,AJ23:AL23,AN23:AP23,AR23:AT23,AV23:AX23)</f>
        <v>30</v>
      </c>
      <c r="D23" s="27">
        <f>SUM(AF23:AG23,AB23:AC23,X23:Y23,T23:U23,P23:Q23,L23:M23)</f>
        <v>30</v>
      </c>
      <c r="E23" s="27">
        <f>SUM(N23:N23,R23:R23,V23:V23,Z23:Z23,AD23:AD23,AH23:AH23,AL23:AL23,AP23:AP23,AT23:AT23,AX23:AX23)</f>
        <v>0</v>
      </c>
      <c r="F23" s="27">
        <v>30</v>
      </c>
      <c r="G23" s="27" t="s">
        <v>39</v>
      </c>
      <c r="H23" s="30">
        <v>2</v>
      </c>
      <c r="I23" s="30"/>
      <c r="J23" s="30"/>
      <c r="K23" s="31">
        <f>SUM(O23,S23,W23,AA23,AE23,AI23,AM23,AQ23,AU23,AY23)</f>
        <v>2</v>
      </c>
      <c r="L23" s="32"/>
      <c r="M23" s="32"/>
      <c r="N23" s="32"/>
      <c r="O23" s="31"/>
      <c r="P23" s="44">
        <v>30</v>
      </c>
      <c r="Q23" s="44"/>
      <c r="R23" s="45"/>
      <c r="S23" s="46">
        <v>2</v>
      </c>
      <c r="T23" s="32"/>
      <c r="U23" s="32"/>
      <c r="V23" s="32"/>
      <c r="W23" s="31"/>
      <c r="X23" s="32"/>
      <c r="Y23" s="32"/>
      <c r="Z23" s="32"/>
      <c r="AA23" s="31"/>
      <c r="AB23" s="34"/>
      <c r="AC23" s="34"/>
      <c r="AD23" s="34"/>
      <c r="AE23" s="31"/>
      <c r="AF23" s="34"/>
      <c r="AG23" s="34"/>
      <c r="AH23" s="34"/>
      <c r="AI23" s="31"/>
      <c r="AJ23" s="44"/>
      <c r="AK23" s="44"/>
      <c r="AL23" s="45"/>
      <c r="AM23" s="47"/>
      <c r="AN23" s="44"/>
      <c r="AO23" s="44"/>
      <c r="AP23" s="45"/>
      <c r="AQ23" s="47"/>
      <c r="AR23" s="44"/>
      <c r="AS23" s="44"/>
      <c r="AT23" s="45"/>
      <c r="AU23" s="47"/>
      <c r="AV23" s="44"/>
      <c r="AW23" s="44"/>
      <c r="AX23" s="45"/>
      <c r="AY23" s="47"/>
    </row>
    <row r="24" spans="1:52" s="35" customFormat="1" ht="45" customHeight="1" x14ac:dyDescent="0.25">
      <c r="A24" s="48" t="s">
        <v>49</v>
      </c>
      <c r="B24" s="48"/>
      <c r="C24" s="49">
        <f>SUM(C13:C23)</f>
        <v>400</v>
      </c>
      <c r="D24" s="49">
        <f>SUM(D13:D23)</f>
        <v>200</v>
      </c>
      <c r="E24" s="49">
        <f>SUM(E13:E23)</f>
        <v>200</v>
      </c>
      <c r="F24" s="49">
        <f>SUM(F13:F23)</f>
        <v>360</v>
      </c>
      <c r="G24" s="49">
        <f t="shared" ref="G24:AY24" si="4">SUM(G13:G23)</f>
        <v>0</v>
      </c>
      <c r="H24" s="49">
        <f>SUM(H13:H23)</f>
        <v>12.5</v>
      </c>
      <c r="I24" s="49">
        <f t="shared" ref="I24:J24" si="5">SUM(I13:I23)</f>
        <v>0</v>
      </c>
      <c r="J24" s="49">
        <f t="shared" si="5"/>
        <v>12.5</v>
      </c>
      <c r="K24" s="49">
        <f>SUM(K13:K23)</f>
        <v>25</v>
      </c>
      <c r="L24" s="49">
        <f>SUM(L13:L23)</f>
        <v>60</v>
      </c>
      <c r="M24" s="49">
        <f t="shared" si="4"/>
        <v>0</v>
      </c>
      <c r="N24" s="49">
        <f t="shared" si="4"/>
        <v>75</v>
      </c>
      <c r="O24" s="49">
        <f t="shared" si="4"/>
        <v>7</v>
      </c>
      <c r="P24" s="49">
        <f t="shared" si="4"/>
        <v>120</v>
      </c>
      <c r="Q24" s="49">
        <f t="shared" si="4"/>
        <v>0</v>
      </c>
      <c r="R24" s="49">
        <f t="shared" si="4"/>
        <v>95</v>
      </c>
      <c r="S24" s="50">
        <f t="shared" si="4"/>
        <v>14</v>
      </c>
      <c r="T24" s="49">
        <f t="shared" si="4"/>
        <v>10</v>
      </c>
      <c r="U24" s="49">
        <f t="shared" si="4"/>
        <v>0</v>
      </c>
      <c r="V24" s="49">
        <f t="shared" si="4"/>
        <v>15</v>
      </c>
      <c r="W24" s="49">
        <f t="shared" si="4"/>
        <v>2</v>
      </c>
      <c r="X24" s="49">
        <f t="shared" si="4"/>
        <v>10</v>
      </c>
      <c r="Y24" s="49">
        <f t="shared" si="4"/>
        <v>0</v>
      </c>
      <c r="Z24" s="49">
        <f t="shared" si="4"/>
        <v>15</v>
      </c>
      <c r="AA24" s="49">
        <f t="shared" si="4"/>
        <v>1</v>
      </c>
      <c r="AB24" s="49">
        <f t="shared" si="4"/>
        <v>0</v>
      </c>
      <c r="AC24" s="49">
        <f t="shared" si="4"/>
        <v>0</v>
      </c>
      <c r="AD24" s="49">
        <f t="shared" si="4"/>
        <v>0</v>
      </c>
      <c r="AE24" s="49">
        <f t="shared" si="4"/>
        <v>0</v>
      </c>
      <c r="AF24" s="49">
        <f t="shared" si="4"/>
        <v>0</v>
      </c>
      <c r="AG24" s="49">
        <f t="shared" si="4"/>
        <v>0</v>
      </c>
      <c r="AH24" s="49">
        <f t="shared" si="4"/>
        <v>0</v>
      </c>
      <c r="AI24" s="49">
        <f t="shared" si="4"/>
        <v>0</v>
      </c>
      <c r="AJ24" s="49">
        <f t="shared" si="4"/>
        <v>0</v>
      </c>
      <c r="AK24" s="49">
        <f t="shared" si="4"/>
        <v>0</v>
      </c>
      <c r="AL24" s="49">
        <f t="shared" si="4"/>
        <v>0</v>
      </c>
      <c r="AM24" s="49">
        <f t="shared" si="4"/>
        <v>0</v>
      </c>
      <c r="AN24" s="49">
        <f t="shared" si="4"/>
        <v>0</v>
      </c>
      <c r="AO24" s="49">
        <f t="shared" si="4"/>
        <v>0</v>
      </c>
      <c r="AP24" s="49">
        <f t="shared" si="4"/>
        <v>0</v>
      </c>
      <c r="AQ24" s="49">
        <f t="shared" si="4"/>
        <v>0</v>
      </c>
      <c r="AR24" s="49">
        <f t="shared" si="4"/>
        <v>0</v>
      </c>
      <c r="AS24" s="49">
        <f t="shared" si="4"/>
        <v>0</v>
      </c>
      <c r="AT24" s="49">
        <f t="shared" si="4"/>
        <v>0</v>
      </c>
      <c r="AU24" s="49">
        <f t="shared" si="4"/>
        <v>0</v>
      </c>
      <c r="AV24" s="49">
        <f t="shared" si="4"/>
        <v>0</v>
      </c>
      <c r="AW24" s="49">
        <f t="shared" si="4"/>
        <v>0</v>
      </c>
      <c r="AX24" s="49">
        <f t="shared" si="4"/>
        <v>0</v>
      </c>
      <c r="AY24" s="49">
        <f t="shared" si="4"/>
        <v>0</v>
      </c>
    </row>
    <row r="25" spans="1:52" s="51" customFormat="1" ht="45" customHeight="1" x14ac:dyDescent="0.25">
      <c r="A25" s="23" t="s">
        <v>50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5"/>
    </row>
    <row r="26" spans="1:52" s="35" customFormat="1" ht="45" customHeight="1" x14ac:dyDescent="0.25">
      <c r="A26" s="39">
        <v>12</v>
      </c>
      <c r="B26" s="37" t="s">
        <v>51</v>
      </c>
      <c r="C26" s="52">
        <f t="shared" ref="C26:C45" si="6">SUM(L26:N26,P26:R26,T26:V26,X26:Z26,AB26:AD26,AF26:AH26,AJ26:AL26,AN26:AP26,AR26:AT26,AV26:AX26)</f>
        <v>120</v>
      </c>
      <c r="D26" s="34">
        <f>SUM(AF26:AG26,AB26:AC26,X26:Y26,T26:U26,P26:Q26,L26:M26,AJ26:AK26,AN26:AO26,AR26:AS26,AV26:AW26)</f>
        <v>0</v>
      </c>
      <c r="E26" s="34">
        <f t="shared" ref="E26:E45" si="7">SUM(N26:N26,R26:R26,V26:V26,Z26:Z26,AD26:AD26,AH26:AH26,AL26:AL26,AP26:AP26,AT26:AT26,AX26:AX26)</f>
        <v>120</v>
      </c>
      <c r="F26" s="34">
        <v>30</v>
      </c>
      <c r="G26" s="34" t="s">
        <v>37</v>
      </c>
      <c r="H26" s="31"/>
      <c r="I26" s="31"/>
      <c r="J26" s="31">
        <v>4</v>
      </c>
      <c r="K26" s="31">
        <f t="shared" ref="K26:K45" si="8">SUM(O26,S26,W26,AA26,AE26,AI26,AM26,AQ26,AU26,AY26)</f>
        <v>4</v>
      </c>
      <c r="L26" s="32"/>
      <c r="M26" s="32"/>
      <c r="N26" s="32">
        <v>30</v>
      </c>
      <c r="O26" s="31">
        <v>1</v>
      </c>
      <c r="P26" s="32"/>
      <c r="Q26" s="32"/>
      <c r="R26" s="32">
        <v>30</v>
      </c>
      <c r="S26" s="33">
        <v>1</v>
      </c>
      <c r="T26" s="32"/>
      <c r="U26" s="32"/>
      <c r="V26" s="32">
        <v>30</v>
      </c>
      <c r="W26" s="31">
        <v>1</v>
      </c>
      <c r="X26" s="32"/>
      <c r="Y26" s="32"/>
      <c r="Z26" s="32">
        <v>30</v>
      </c>
      <c r="AA26" s="31">
        <v>1</v>
      </c>
      <c r="AB26" s="34"/>
      <c r="AC26" s="34"/>
      <c r="AD26" s="34"/>
      <c r="AE26" s="31"/>
      <c r="AF26" s="34"/>
      <c r="AG26" s="34"/>
      <c r="AH26" s="34"/>
      <c r="AI26" s="31"/>
      <c r="AJ26" s="34"/>
      <c r="AK26" s="34"/>
      <c r="AL26" s="34"/>
      <c r="AM26" s="31"/>
      <c r="AN26" s="34"/>
      <c r="AO26" s="34"/>
      <c r="AP26" s="34"/>
      <c r="AQ26" s="31"/>
      <c r="AR26" s="34"/>
      <c r="AS26" s="34"/>
      <c r="AT26" s="34"/>
      <c r="AU26" s="31"/>
      <c r="AV26" s="34"/>
      <c r="AW26" s="34"/>
      <c r="AX26" s="34"/>
      <c r="AY26" s="31"/>
      <c r="AZ26" s="53"/>
    </row>
    <row r="27" spans="1:52" s="35" customFormat="1" ht="45" customHeight="1" x14ac:dyDescent="0.25">
      <c r="A27" s="39">
        <v>13</v>
      </c>
      <c r="B27" s="37" t="s">
        <v>52</v>
      </c>
      <c r="C27" s="52">
        <f t="shared" si="6"/>
        <v>60</v>
      </c>
      <c r="D27" s="34">
        <f>SUM(AF27:AG27,AB27:AC27,X27:Y27,T27:U27,P27:Q27,L27:M27,AJ27:AK27,AN27:AO27,AR27:AS27,AV27:AW27)</f>
        <v>0</v>
      </c>
      <c r="E27" s="34">
        <f t="shared" si="7"/>
        <v>60</v>
      </c>
      <c r="F27" s="34"/>
      <c r="G27" s="34" t="s">
        <v>53</v>
      </c>
      <c r="H27" s="31"/>
      <c r="I27" s="31"/>
      <c r="J27" s="31">
        <v>0</v>
      </c>
      <c r="K27" s="31">
        <f t="shared" si="8"/>
        <v>0</v>
      </c>
      <c r="L27" s="32"/>
      <c r="M27" s="32"/>
      <c r="N27" s="32">
        <v>30</v>
      </c>
      <c r="O27" s="31">
        <v>0</v>
      </c>
      <c r="P27" s="32"/>
      <c r="Q27" s="32"/>
      <c r="R27" s="32">
        <v>30</v>
      </c>
      <c r="S27" s="33">
        <v>0</v>
      </c>
      <c r="T27" s="32"/>
      <c r="U27" s="32"/>
      <c r="V27" s="32"/>
      <c r="W27" s="31"/>
      <c r="X27" s="32"/>
      <c r="Y27" s="32"/>
      <c r="Z27" s="32"/>
      <c r="AA27" s="31"/>
      <c r="AB27" s="34"/>
      <c r="AC27" s="34"/>
      <c r="AD27" s="34"/>
      <c r="AE27" s="31"/>
      <c r="AF27" s="34"/>
      <c r="AG27" s="34"/>
      <c r="AH27" s="34"/>
      <c r="AI27" s="31"/>
      <c r="AJ27" s="34"/>
      <c r="AK27" s="34"/>
      <c r="AL27" s="34"/>
      <c r="AM27" s="31"/>
      <c r="AN27" s="34"/>
      <c r="AO27" s="34"/>
      <c r="AP27" s="34"/>
      <c r="AQ27" s="31"/>
      <c r="AR27" s="34"/>
      <c r="AS27" s="34"/>
      <c r="AT27" s="34"/>
      <c r="AU27" s="31"/>
      <c r="AV27" s="34"/>
      <c r="AW27" s="34"/>
      <c r="AX27" s="34"/>
      <c r="AY27" s="31"/>
      <c r="AZ27" s="53"/>
    </row>
    <row r="28" spans="1:52" s="35" customFormat="1" ht="45" customHeight="1" x14ac:dyDescent="0.25">
      <c r="A28" s="39">
        <v>14</v>
      </c>
      <c r="B28" s="37" t="s">
        <v>54</v>
      </c>
      <c r="C28" s="29">
        <f t="shared" si="6"/>
        <v>10</v>
      </c>
      <c r="D28" s="27">
        <f>SUM(AF28:AG28,AB28:AC28,X28:Y28,T28:U28,P28:Q28,L28:M28,AJ28:AK28,AN28:AO28,AR28:AS28,AV28:AW28)</f>
        <v>10</v>
      </c>
      <c r="E28" s="27">
        <f t="shared" si="7"/>
        <v>0</v>
      </c>
      <c r="F28" s="34">
        <v>15</v>
      </c>
      <c r="G28" s="27" t="s">
        <v>39</v>
      </c>
      <c r="H28" s="31">
        <v>0.5</v>
      </c>
      <c r="I28" s="31">
        <v>0.5</v>
      </c>
      <c r="J28" s="31"/>
      <c r="K28" s="31">
        <f t="shared" si="8"/>
        <v>1</v>
      </c>
      <c r="L28" s="32">
        <v>5</v>
      </c>
      <c r="M28" s="32">
        <v>5</v>
      </c>
      <c r="N28" s="32"/>
      <c r="O28" s="31">
        <v>1</v>
      </c>
      <c r="P28" s="27"/>
      <c r="Q28" s="27"/>
      <c r="R28" s="27"/>
      <c r="S28" s="33"/>
      <c r="T28" s="32"/>
      <c r="U28" s="32"/>
      <c r="V28" s="32"/>
      <c r="W28" s="31"/>
      <c r="X28" s="32"/>
      <c r="Y28" s="32"/>
      <c r="Z28" s="32"/>
      <c r="AA28" s="31"/>
      <c r="AB28" s="34"/>
      <c r="AC28" s="34"/>
      <c r="AD28" s="34"/>
      <c r="AE28" s="31"/>
      <c r="AF28" s="34"/>
      <c r="AG28" s="34"/>
      <c r="AH28" s="34"/>
      <c r="AI28" s="31"/>
      <c r="AJ28" s="34"/>
      <c r="AK28" s="34"/>
      <c r="AL28" s="34"/>
      <c r="AM28" s="31"/>
      <c r="AN28" s="34"/>
      <c r="AO28" s="34"/>
      <c r="AP28" s="34"/>
      <c r="AQ28" s="31"/>
      <c r="AR28" s="34"/>
      <c r="AS28" s="34"/>
      <c r="AT28" s="34"/>
      <c r="AU28" s="31"/>
      <c r="AV28" s="34"/>
      <c r="AW28" s="34"/>
      <c r="AX28" s="34"/>
      <c r="AY28" s="31"/>
      <c r="AZ28" s="53"/>
    </row>
    <row r="29" spans="1:52" s="35" customFormat="1" ht="45" customHeight="1" x14ac:dyDescent="0.25">
      <c r="A29" s="39">
        <v>15</v>
      </c>
      <c r="B29" s="43" t="s">
        <v>55</v>
      </c>
      <c r="C29" s="29">
        <f t="shared" si="6"/>
        <v>10</v>
      </c>
      <c r="D29" s="27">
        <f>SUM(AF29:AG29,AB29:AC29,X29:Y29,T29:U29,P29:Q29,L29:M29)</f>
        <v>10</v>
      </c>
      <c r="E29" s="27">
        <f t="shared" si="7"/>
        <v>0</v>
      </c>
      <c r="F29" s="34">
        <v>15</v>
      </c>
      <c r="G29" s="54" t="s">
        <v>37</v>
      </c>
      <c r="H29" s="55">
        <v>0.5</v>
      </c>
      <c r="I29" s="55">
        <v>0.5</v>
      </c>
      <c r="J29" s="46"/>
      <c r="K29" s="31">
        <f t="shared" si="8"/>
        <v>1</v>
      </c>
      <c r="L29" s="54">
        <v>5</v>
      </c>
      <c r="M29" s="54">
        <v>5</v>
      </c>
      <c r="N29" s="54"/>
      <c r="O29" s="46">
        <v>1</v>
      </c>
      <c r="P29" s="44"/>
      <c r="Q29" s="44"/>
      <c r="R29" s="45"/>
      <c r="S29" s="46"/>
      <c r="T29" s="32"/>
      <c r="U29" s="32"/>
      <c r="V29" s="32"/>
      <c r="W29" s="31"/>
      <c r="X29" s="32"/>
      <c r="Y29" s="32"/>
      <c r="Z29" s="32"/>
      <c r="AA29" s="31"/>
      <c r="AB29" s="34"/>
      <c r="AC29" s="34"/>
      <c r="AD29" s="34"/>
      <c r="AE29" s="31"/>
      <c r="AF29" s="34"/>
      <c r="AG29" s="34"/>
      <c r="AH29" s="34"/>
      <c r="AI29" s="31"/>
      <c r="AJ29" s="54"/>
      <c r="AK29" s="54"/>
      <c r="AL29" s="54"/>
      <c r="AM29" s="46"/>
      <c r="AN29" s="44"/>
      <c r="AO29" s="44"/>
      <c r="AP29" s="45"/>
      <c r="AQ29" s="46"/>
      <c r="AR29" s="44"/>
      <c r="AS29" s="44"/>
      <c r="AT29" s="45"/>
      <c r="AU29" s="46"/>
      <c r="AV29" s="44"/>
      <c r="AW29" s="44"/>
      <c r="AX29" s="45"/>
      <c r="AY29" s="46"/>
      <c r="AZ29" s="53"/>
    </row>
    <row r="30" spans="1:52" s="35" customFormat="1" ht="45" customHeight="1" x14ac:dyDescent="0.25">
      <c r="A30" s="39">
        <v>16</v>
      </c>
      <c r="B30" s="37" t="s">
        <v>56</v>
      </c>
      <c r="C30" s="29">
        <f t="shared" si="6"/>
        <v>10</v>
      </c>
      <c r="D30" s="27">
        <f>SUM(AF30:AG30,AB30:AC30,X30:Y30,T30:U30,P30:Q30,L30:M30)</f>
        <v>10</v>
      </c>
      <c r="E30" s="27">
        <f t="shared" si="7"/>
        <v>0</v>
      </c>
      <c r="F30" s="34">
        <v>15</v>
      </c>
      <c r="G30" s="27" t="s">
        <v>39</v>
      </c>
      <c r="H30" s="56">
        <v>0.5</v>
      </c>
      <c r="I30" s="56">
        <v>0.5</v>
      </c>
      <c r="J30" s="31"/>
      <c r="K30" s="31">
        <f t="shared" si="8"/>
        <v>1</v>
      </c>
      <c r="L30" s="32">
        <v>5</v>
      </c>
      <c r="M30" s="32">
        <v>5</v>
      </c>
      <c r="N30" s="32"/>
      <c r="O30" s="31">
        <v>1</v>
      </c>
      <c r="P30" s="27"/>
      <c r="Q30" s="27"/>
      <c r="R30" s="27"/>
      <c r="S30" s="33"/>
      <c r="T30" s="32"/>
      <c r="U30" s="32"/>
      <c r="V30" s="32"/>
      <c r="W30" s="31"/>
      <c r="X30" s="32"/>
      <c r="Y30" s="32"/>
      <c r="Z30" s="32"/>
      <c r="AA30" s="31"/>
      <c r="AB30" s="34"/>
      <c r="AC30" s="34"/>
      <c r="AD30" s="34"/>
      <c r="AE30" s="31"/>
      <c r="AF30" s="34"/>
      <c r="AG30" s="34"/>
      <c r="AH30" s="34"/>
      <c r="AI30" s="31"/>
      <c r="AJ30" s="34"/>
      <c r="AK30" s="34"/>
      <c r="AL30" s="34"/>
      <c r="AM30" s="31"/>
      <c r="AN30" s="34"/>
      <c r="AO30" s="34"/>
      <c r="AP30" s="34"/>
      <c r="AQ30" s="31"/>
      <c r="AR30" s="34"/>
      <c r="AS30" s="34"/>
      <c r="AT30" s="34"/>
      <c r="AU30" s="31"/>
      <c r="AV30" s="34"/>
      <c r="AW30" s="34"/>
      <c r="AX30" s="34"/>
      <c r="AY30" s="31"/>
      <c r="AZ30" s="53"/>
    </row>
    <row r="31" spans="1:52" s="35" customFormat="1" ht="45" customHeight="1" x14ac:dyDescent="0.25">
      <c r="A31" s="39">
        <v>17</v>
      </c>
      <c r="B31" s="57" t="s">
        <v>57</v>
      </c>
      <c r="C31" s="29">
        <f t="shared" si="6"/>
        <v>10</v>
      </c>
      <c r="D31" s="27">
        <f>SUM(AF31:AG31,AB31:AC31,X31:Y31,T31:U31,P31:Q31,L31:M31)</f>
        <v>10</v>
      </c>
      <c r="E31" s="27">
        <f t="shared" si="7"/>
        <v>0</v>
      </c>
      <c r="F31" s="34">
        <v>15</v>
      </c>
      <c r="G31" s="27" t="s">
        <v>39</v>
      </c>
      <c r="H31" s="31">
        <v>0.5</v>
      </c>
      <c r="I31" s="31">
        <v>0.5</v>
      </c>
      <c r="J31" s="31"/>
      <c r="K31" s="31">
        <f t="shared" si="8"/>
        <v>1</v>
      </c>
      <c r="L31" s="44">
        <v>5</v>
      </c>
      <c r="M31" s="44">
        <v>5</v>
      </c>
      <c r="N31" s="45"/>
      <c r="O31" s="46">
        <v>1</v>
      </c>
      <c r="P31" s="27"/>
      <c r="Q31" s="27"/>
      <c r="R31" s="27"/>
      <c r="S31" s="33"/>
      <c r="T31" s="32"/>
      <c r="U31" s="32"/>
      <c r="V31" s="32"/>
      <c r="W31" s="31"/>
      <c r="X31" s="32"/>
      <c r="Y31" s="32"/>
      <c r="Z31" s="32"/>
      <c r="AA31" s="31"/>
      <c r="AB31" s="34"/>
      <c r="AC31" s="34"/>
      <c r="AD31" s="34"/>
      <c r="AE31" s="31"/>
      <c r="AF31" s="34"/>
      <c r="AG31" s="34"/>
      <c r="AH31" s="34"/>
      <c r="AI31" s="31"/>
      <c r="AJ31" s="54"/>
      <c r="AK31" s="54"/>
      <c r="AL31" s="54"/>
      <c r="AM31" s="46"/>
      <c r="AN31" s="44"/>
      <c r="AO31" s="44"/>
      <c r="AP31" s="45"/>
      <c r="AQ31" s="46"/>
      <c r="AR31" s="44"/>
      <c r="AS31" s="44"/>
      <c r="AT31" s="45"/>
      <c r="AU31" s="46"/>
      <c r="AV31" s="44"/>
      <c r="AW31" s="44"/>
      <c r="AX31" s="45"/>
      <c r="AY31" s="46"/>
      <c r="AZ31" s="53"/>
    </row>
    <row r="32" spans="1:52" s="35" customFormat="1" ht="45" customHeight="1" x14ac:dyDescent="0.25">
      <c r="A32" s="39">
        <v>18</v>
      </c>
      <c r="B32" s="57" t="s">
        <v>58</v>
      </c>
      <c r="C32" s="29">
        <f t="shared" si="6"/>
        <v>10</v>
      </c>
      <c r="D32" s="27">
        <f>SUM(AF32:AG32,AB32:AC32,X32:Y32,T32:U32,P32:Q32,L32:M32)</f>
        <v>10</v>
      </c>
      <c r="E32" s="27">
        <f t="shared" si="7"/>
        <v>0</v>
      </c>
      <c r="F32" s="34">
        <v>10</v>
      </c>
      <c r="G32" s="54" t="s">
        <v>37</v>
      </c>
      <c r="H32" s="55">
        <v>0.5</v>
      </c>
      <c r="I32" s="55">
        <v>0.5</v>
      </c>
      <c r="J32" s="46"/>
      <c r="K32" s="31">
        <f t="shared" si="8"/>
        <v>1</v>
      </c>
      <c r="L32" s="44">
        <v>5</v>
      </c>
      <c r="M32" s="44">
        <v>5</v>
      </c>
      <c r="N32" s="45"/>
      <c r="O32" s="46">
        <v>1</v>
      </c>
      <c r="P32" s="27"/>
      <c r="Q32" s="27"/>
      <c r="R32" s="27"/>
      <c r="S32" s="33"/>
      <c r="T32" s="32"/>
      <c r="U32" s="32"/>
      <c r="V32" s="32"/>
      <c r="W32" s="31"/>
      <c r="X32" s="32"/>
      <c r="Y32" s="32"/>
      <c r="Z32" s="32"/>
      <c r="AA32" s="31"/>
      <c r="AB32" s="34"/>
      <c r="AC32" s="34"/>
      <c r="AD32" s="34"/>
      <c r="AE32" s="31"/>
      <c r="AF32" s="34"/>
      <c r="AG32" s="34"/>
      <c r="AH32" s="34"/>
      <c r="AI32" s="31"/>
      <c r="AJ32" s="54"/>
      <c r="AK32" s="54"/>
      <c r="AL32" s="54"/>
      <c r="AM32" s="46"/>
      <c r="AN32" s="44"/>
      <c r="AO32" s="44"/>
      <c r="AP32" s="45"/>
      <c r="AQ32" s="46"/>
      <c r="AR32" s="44"/>
      <c r="AS32" s="44"/>
      <c r="AT32" s="45"/>
      <c r="AU32" s="46"/>
      <c r="AV32" s="44"/>
      <c r="AW32" s="44"/>
      <c r="AX32" s="45"/>
      <c r="AY32" s="46"/>
      <c r="AZ32" s="53"/>
    </row>
    <row r="33" spans="1:52" s="35" customFormat="1" ht="45" customHeight="1" x14ac:dyDescent="0.25">
      <c r="A33" s="39">
        <v>19</v>
      </c>
      <c r="B33" s="37" t="s">
        <v>59</v>
      </c>
      <c r="C33" s="52">
        <f t="shared" si="6"/>
        <v>10</v>
      </c>
      <c r="D33" s="34">
        <f>SUM(AF33:AG33,AB33:AC33,X33:Y33,T33:U33,P33:Q33,L33:M33,AJ33:AK33,AN33:AO33,AR33:AS33,AV33:AW33)</f>
        <v>10</v>
      </c>
      <c r="E33" s="34">
        <f t="shared" si="7"/>
        <v>0</v>
      </c>
      <c r="F33" s="34">
        <v>15</v>
      </c>
      <c r="G33" s="34" t="s">
        <v>37</v>
      </c>
      <c r="H33" s="56">
        <v>0.5</v>
      </c>
      <c r="I33" s="56">
        <v>0.5</v>
      </c>
      <c r="J33" s="31"/>
      <c r="K33" s="31">
        <f t="shared" si="8"/>
        <v>1</v>
      </c>
      <c r="L33" s="32">
        <v>5</v>
      </c>
      <c r="M33" s="32">
        <v>5</v>
      </c>
      <c r="N33" s="32"/>
      <c r="O33" s="31">
        <v>1</v>
      </c>
      <c r="P33" s="32"/>
      <c r="Q33" s="32"/>
      <c r="R33" s="32"/>
      <c r="S33" s="33"/>
      <c r="T33" s="32"/>
      <c r="U33" s="32"/>
      <c r="V33" s="32"/>
      <c r="W33" s="31"/>
      <c r="X33" s="32"/>
      <c r="Y33" s="32"/>
      <c r="Z33" s="32"/>
      <c r="AA33" s="31"/>
      <c r="AB33" s="34"/>
      <c r="AC33" s="34"/>
      <c r="AD33" s="34"/>
      <c r="AE33" s="31"/>
      <c r="AF33" s="34"/>
      <c r="AG33" s="34"/>
      <c r="AH33" s="34"/>
      <c r="AI33" s="31"/>
      <c r="AJ33" s="34"/>
      <c r="AK33" s="34"/>
      <c r="AL33" s="34"/>
      <c r="AM33" s="31"/>
      <c r="AN33" s="34"/>
      <c r="AO33" s="34"/>
      <c r="AP33" s="34"/>
      <c r="AQ33" s="31"/>
      <c r="AR33" s="34"/>
      <c r="AS33" s="34"/>
      <c r="AT33" s="34"/>
      <c r="AU33" s="31"/>
      <c r="AV33" s="34"/>
      <c r="AW33" s="34"/>
      <c r="AX33" s="34"/>
      <c r="AY33" s="31"/>
      <c r="AZ33" s="53"/>
    </row>
    <row r="34" spans="1:52" s="35" customFormat="1" ht="45" customHeight="1" x14ac:dyDescent="0.25">
      <c r="A34" s="39">
        <v>20</v>
      </c>
      <c r="B34" s="43" t="s">
        <v>60</v>
      </c>
      <c r="C34" s="29">
        <f t="shared" si="6"/>
        <v>10</v>
      </c>
      <c r="D34" s="27">
        <f>SUM(AF34:AG34,AB34:AC34,X34:Y34,T34:U34,P34:Q34,L34:M34)</f>
        <v>10</v>
      </c>
      <c r="E34" s="27">
        <f t="shared" si="7"/>
        <v>0</v>
      </c>
      <c r="F34" s="34">
        <v>15</v>
      </c>
      <c r="G34" s="27" t="s">
        <v>39</v>
      </c>
      <c r="H34" s="31">
        <v>0.5</v>
      </c>
      <c r="I34" s="31">
        <v>0.5</v>
      </c>
      <c r="J34" s="31"/>
      <c r="K34" s="31">
        <f t="shared" si="8"/>
        <v>1</v>
      </c>
      <c r="L34" s="44">
        <v>5</v>
      </c>
      <c r="M34" s="44">
        <v>5</v>
      </c>
      <c r="N34" s="45"/>
      <c r="O34" s="46">
        <v>1</v>
      </c>
      <c r="P34" s="44"/>
      <c r="Q34" s="44"/>
      <c r="R34" s="45"/>
      <c r="S34" s="46"/>
      <c r="T34" s="32"/>
      <c r="U34" s="32"/>
      <c r="V34" s="32"/>
      <c r="W34" s="31"/>
      <c r="X34" s="32"/>
      <c r="Y34" s="32"/>
      <c r="Z34" s="32"/>
      <c r="AA34" s="31"/>
      <c r="AB34" s="34"/>
      <c r="AC34" s="34"/>
      <c r="AD34" s="34"/>
      <c r="AE34" s="31"/>
      <c r="AF34" s="34"/>
      <c r="AG34" s="34"/>
      <c r="AH34" s="34"/>
      <c r="AI34" s="31"/>
      <c r="AJ34" s="54"/>
      <c r="AK34" s="54"/>
      <c r="AL34" s="54"/>
      <c r="AM34" s="46"/>
      <c r="AN34" s="44"/>
      <c r="AO34" s="44"/>
      <c r="AP34" s="45"/>
      <c r="AQ34" s="46"/>
      <c r="AR34" s="44"/>
      <c r="AS34" s="44"/>
      <c r="AT34" s="45"/>
      <c r="AU34" s="46"/>
      <c r="AV34" s="44"/>
      <c r="AW34" s="44"/>
      <c r="AX34" s="45"/>
      <c r="AY34" s="46"/>
      <c r="AZ34" s="53"/>
    </row>
    <row r="35" spans="1:52" s="35" customFormat="1" ht="45" customHeight="1" x14ac:dyDescent="0.25">
      <c r="A35" s="39">
        <v>21</v>
      </c>
      <c r="B35" s="43" t="s">
        <v>61</v>
      </c>
      <c r="C35" s="29">
        <f t="shared" si="6"/>
        <v>10</v>
      </c>
      <c r="D35" s="27">
        <f>SUM(AF35:AG35,AB35:AC35,X35:Y35,T35:U35,P35:Q35,L35:M35)</f>
        <v>10</v>
      </c>
      <c r="E35" s="27">
        <f t="shared" si="7"/>
        <v>0</v>
      </c>
      <c r="F35" s="34">
        <v>15</v>
      </c>
      <c r="G35" s="27" t="s">
        <v>39</v>
      </c>
      <c r="H35" s="55">
        <v>0.5</v>
      </c>
      <c r="I35" s="55">
        <v>0.5</v>
      </c>
      <c r="J35" s="31"/>
      <c r="K35" s="31">
        <f t="shared" si="8"/>
        <v>1</v>
      </c>
      <c r="L35" s="44">
        <v>5</v>
      </c>
      <c r="M35" s="44">
        <v>5</v>
      </c>
      <c r="N35" s="45"/>
      <c r="O35" s="46">
        <v>1</v>
      </c>
      <c r="P35" s="44"/>
      <c r="Q35" s="44"/>
      <c r="R35" s="45"/>
      <c r="S35" s="46"/>
      <c r="T35" s="32"/>
      <c r="U35" s="32"/>
      <c r="V35" s="32"/>
      <c r="W35" s="31"/>
      <c r="X35" s="32"/>
      <c r="Y35" s="32"/>
      <c r="Z35" s="32"/>
      <c r="AA35" s="31"/>
      <c r="AB35" s="34"/>
      <c r="AC35" s="34"/>
      <c r="AD35" s="34"/>
      <c r="AE35" s="31"/>
      <c r="AF35" s="34"/>
      <c r="AG35" s="34"/>
      <c r="AH35" s="34"/>
      <c r="AI35" s="31"/>
      <c r="AJ35" s="54"/>
      <c r="AK35" s="54"/>
      <c r="AL35" s="54"/>
      <c r="AM35" s="46"/>
      <c r="AN35" s="44"/>
      <c r="AO35" s="44"/>
      <c r="AP35" s="45"/>
      <c r="AQ35" s="46"/>
      <c r="AR35" s="44"/>
      <c r="AS35" s="44"/>
      <c r="AT35" s="45"/>
      <c r="AU35" s="46"/>
      <c r="AV35" s="44"/>
      <c r="AW35" s="44"/>
      <c r="AX35" s="45"/>
      <c r="AY35" s="46"/>
      <c r="AZ35" s="53"/>
    </row>
    <row r="36" spans="1:52" s="35" customFormat="1" ht="45" customHeight="1" x14ac:dyDescent="0.25">
      <c r="A36" s="39">
        <v>22</v>
      </c>
      <c r="B36" s="57" t="s">
        <v>62</v>
      </c>
      <c r="C36" s="29">
        <f t="shared" si="6"/>
        <v>10</v>
      </c>
      <c r="D36" s="27">
        <f>SUM(AF36:AG36,AB36:AC36,X36:Y36,T36:U36,P36:Q36,L36:M36)</f>
        <v>10</v>
      </c>
      <c r="E36" s="27">
        <f t="shared" si="7"/>
        <v>0</v>
      </c>
      <c r="F36" s="34">
        <v>15</v>
      </c>
      <c r="G36" s="27" t="s">
        <v>39</v>
      </c>
      <c r="H36" s="56">
        <v>0.5</v>
      </c>
      <c r="I36" s="56">
        <v>0.5</v>
      </c>
      <c r="J36" s="31"/>
      <c r="K36" s="31">
        <f t="shared" si="8"/>
        <v>1</v>
      </c>
      <c r="L36" s="44">
        <v>5</v>
      </c>
      <c r="M36" s="44">
        <v>5</v>
      </c>
      <c r="N36" s="45"/>
      <c r="O36" s="46">
        <v>1</v>
      </c>
      <c r="P36" s="44"/>
      <c r="Q36" s="44"/>
      <c r="R36" s="45"/>
      <c r="S36" s="46"/>
      <c r="T36" s="32"/>
      <c r="U36" s="32"/>
      <c r="V36" s="32"/>
      <c r="W36" s="31"/>
      <c r="X36" s="32"/>
      <c r="Y36" s="32"/>
      <c r="Z36" s="32"/>
      <c r="AA36" s="31"/>
      <c r="AB36" s="34"/>
      <c r="AC36" s="34"/>
      <c r="AD36" s="34"/>
      <c r="AE36" s="31"/>
      <c r="AF36" s="34"/>
      <c r="AG36" s="34"/>
      <c r="AH36" s="34"/>
      <c r="AI36" s="31"/>
      <c r="AJ36" s="54"/>
      <c r="AK36" s="54"/>
      <c r="AL36" s="54"/>
      <c r="AM36" s="58"/>
      <c r="AN36" s="44"/>
      <c r="AO36" s="44"/>
      <c r="AP36" s="45"/>
      <c r="AQ36" s="46"/>
      <c r="AR36" s="44"/>
      <c r="AS36" s="44"/>
      <c r="AT36" s="45"/>
      <c r="AU36" s="46"/>
      <c r="AV36" s="44"/>
      <c r="AW36" s="44"/>
      <c r="AX36" s="45"/>
      <c r="AY36" s="46"/>
      <c r="AZ36" s="53"/>
    </row>
    <row r="37" spans="1:52" s="35" customFormat="1" ht="45" customHeight="1" x14ac:dyDescent="0.25">
      <c r="A37" s="39">
        <v>23</v>
      </c>
      <c r="B37" s="57" t="s">
        <v>63</v>
      </c>
      <c r="C37" s="29">
        <f t="shared" si="6"/>
        <v>10</v>
      </c>
      <c r="D37" s="27">
        <f>SUM(AF37:AG37,AB37:AC37,X37:Y37,T37:U37,P37:Q37,L37:M37)</f>
        <v>10</v>
      </c>
      <c r="E37" s="27">
        <f t="shared" si="7"/>
        <v>0</v>
      </c>
      <c r="F37" s="34">
        <v>15</v>
      </c>
      <c r="G37" s="27" t="s">
        <v>39</v>
      </c>
      <c r="H37" s="31">
        <v>0.5</v>
      </c>
      <c r="I37" s="31">
        <v>0.5</v>
      </c>
      <c r="J37" s="31"/>
      <c r="K37" s="31">
        <f t="shared" si="8"/>
        <v>1</v>
      </c>
      <c r="L37" s="44">
        <v>5</v>
      </c>
      <c r="M37" s="44">
        <v>5</v>
      </c>
      <c r="N37" s="45"/>
      <c r="O37" s="59">
        <v>1</v>
      </c>
      <c r="P37" s="44"/>
      <c r="Q37" s="44"/>
      <c r="R37" s="45"/>
      <c r="S37" s="59"/>
      <c r="T37" s="32"/>
      <c r="U37" s="32"/>
      <c r="V37" s="32"/>
      <c r="W37" s="31"/>
      <c r="X37" s="32"/>
      <c r="Y37" s="32"/>
      <c r="Z37" s="32"/>
      <c r="AA37" s="31"/>
      <c r="AB37" s="34"/>
      <c r="AC37" s="34"/>
      <c r="AD37" s="34"/>
      <c r="AE37" s="31"/>
      <c r="AF37" s="34"/>
      <c r="AG37" s="34"/>
      <c r="AH37" s="34"/>
      <c r="AI37" s="31"/>
      <c r="AJ37" s="54"/>
      <c r="AK37" s="54"/>
      <c r="AL37" s="54"/>
      <c r="AM37" s="46"/>
      <c r="AN37" s="44"/>
      <c r="AO37" s="44"/>
      <c r="AP37" s="45"/>
      <c r="AQ37" s="59"/>
      <c r="AR37" s="34"/>
      <c r="AS37" s="34"/>
      <c r="AT37" s="34"/>
      <c r="AU37" s="31"/>
      <c r="AV37" s="44"/>
      <c r="AW37" s="44"/>
      <c r="AX37" s="45"/>
      <c r="AY37" s="46"/>
      <c r="AZ37" s="53"/>
    </row>
    <row r="38" spans="1:52" s="35" customFormat="1" ht="45" customHeight="1" x14ac:dyDescent="0.25">
      <c r="A38" s="39">
        <v>24</v>
      </c>
      <c r="B38" s="37" t="s">
        <v>64</v>
      </c>
      <c r="C38" s="52">
        <f t="shared" si="6"/>
        <v>20</v>
      </c>
      <c r="D38" s="34">
        <f>SUM(AF38:AG38,AB38:AC38,X38:Y38,T38:U38,P38:Q38,L38:M38,AJ38:AK38,AN38:AO38,AR38:AS38,AV38:AW38)</f>
        <v>0</v>
      </c>
      <c r="E38" s="34">
        <f t="shared" si="7"/>
        <v>20</v>
      </c>
      <c r="F38" s="34">
        <v>15</v>
      </c>
      <c r="G38" s="34" t="s">
        <v>39</v>
      </c>
      <c r="H38" s="55"/>
      <c r="I38" s="55"/>
      <c r="J38" s="31">
        <v>1</v>
      </c>
      <c r="K38" s="31">
        <f t="shared" si="8"/>
        <v>1</v>
      </c>
      <c r="L38" s="32"/>
      <c r="M38" s="32"/>
      <c r="N38" s="32"/>
      <c r="O38" s="31"/>
      <c r="P38" s="32"/>
      <c r="Q38" s="32"/>
      <c r="R38" s="32">
        <v>20</v>
      </c>
      <c r="S38" s="33">
        <v>1</v>
      </c>
      <c r="T38" s="32"/>
      <c r="U38" s="32"/>
      <c r="V38" s="32"/>
      <c r="W38" s="31"/>
      <c r="X38" s="32"/>
      <c r="Y38" s="32"/>
      <c r="Z38" s="32"/>
      <c r="AA38" s="31"/>
      <c r="AB38" s="34"/>
      <c r="AC38" s="34"/>
      <c r="AD38" s="34"/>
      <c r="AE38" s="31"/>
      <c r="AF38" s="32"/>
      <c r="AG38" s="32"/>
      <c r="AH38" s="32"/>
      <c r="AI38" s="31"/>
      <c r="AJ38" s="34"/>
      <c r="AK38" s="34"/>
      <c r="AL38" s="34"/>
      <c r="AM38" s="31"/>
      <c r="AN38" s="34"/>
      <c r="AO38" s="34"/>
      <c r="AP38" s="34"/>
      <c r="AQ38" s="31"/>
      <c r="AR38" s="34"/>
      <c r="AS38" s="34"/>
      <c r="AT38" s="34"/>
      <c r="AU38" s="31"/>
      <c r="AV38" s="34"/>
      <c r="AW38" s="34"/>
      <c r="AX38" s="34"/>
      <c r="AY38" s="31"/>
      <c r="AZ38" s="53"/>
    </row>
    <row r="39" spans="1:52" s="35" customFormat="1" ht="45" customHeight="1" x14ac:dyDescent="0.25">
      <c r="A39" s="39">
        <v>25</v>
      </c>
      <c r="B39" s="57" t="s">
        <v>65</v>
      </c>
      <c r="C39" s="29">
        <f t="shared" si="6"/>
        <v>10</v>
      </c>
      <c r="D39" s="27">
        <f>SUM(AF39:AG39,AB39:AC39,X39:Y39,T39:U39,P39:Q39,L39:M39)</f>
        <v>10</v>
      </c>
      <c r="E39" s="27">
        <f t="shared" si="7"/>
        <v>0</v>
      </c>
      <c r="F39" s="34">
        <v>15</v>
      </c>
      <c r="G39" s="34" t="s">
        <v>39</v>
      </c>
      <c r="H39" s="56">
        <v>0.5</v>
      </c>
      <c r="I39" s="56">
        <v>0.5</v>
      </c>
      <c r="J39" s="31"/>
      <c r="K39" s="31">
        <f t="shared" si="8"/>
        <v>1</v>
      </c>
      <c r="L39" s="54">
        <v>5</v>
      </c>
      <c r="M39" s="54">
        <v>5</v>
      </c>
      <c r="N39" s="54"/>
      <c r="O39" s="46">
        <v>1</v>
      </c>
      <c r="P39" s="44"/>
      <c r="Q39" s="44"/>
      <c r="R39" s="45"/>
      <c r="S39" s="46"/>
      <c r="T39" s="32"/>
      <c r="U39" s="32"/>
      <c r="V39" s="32"/>
      <c r="W39" s="31"/>
      <c r="X39" s="32"/>
      <c r="Y39" s="32"/>
      <c r="Z39" s="32"/>
      <c r="AA39" s="31"/>
      <c r="AB39" s="34"/>
      <c r="AC39" s="34"/>
      <c r="AD39" s="34"/>
      <c r="AE39" s="31"/>
      <c r="AF39" s="34"/>
      <c r="AG39" s="34"/>
      <c r="AH39" s="34"/>
      <c r="AI39" s="31"/>
      <c r="AJ39" s="54"/>
      <c r="AK39" s="54"/>
      <c r="AL39" s="54"/>
      <c r="AM39" s="46"/>
      <c r="AN39" s="44"/>
      <c r="AO39" s="44"/>
      <c r="AP39" s="45"/>
      <c r="AQ39" s="46"/>
      <c r="AR39" s="44"/>
      <c r="AS39" s="44"/>
      <c r="AT39" s="45"/>
      <c r="AU39" s="46"/>
      <c r="AV39" s="44"/>
      <c r="AW39" s="44"/>
      <c r="AX39" s="45"/>
      <c r="AY39" s="46"/>
      <c r="AZ39" s="53"/>
    </row>
    <row r="40" spans="1:52" s="35" customFormat="1" ht="45" customHeight="1" x14ac:dyDescent="0.25">
      <c r="A40" s="39">
        <v>26</v>
      </c>
      <c r="B40" s="57" t="s">
        <v>66</v>
      </c>
      <c r="C40" s="29">
        <f t="shared" si="6"/>
        <v>10</v>
      </c>
      <c r="D40" s="27">
        <f>SUM(AF40:AG40,AB40:AC40,X40:Y40,T40:U40,P40:Q40,L40:M40)</f>
        <v>10</v>
      </c>
      <c r="E40" s="27">
        <f t="shared" si="7"/>
        <v>0</v>
      </c>
      <c r="F40" s="34">
        <v>15</v>
      </c>
      <c r="G40" s="34" t="s">
        <v>39</v>
      </c>
      <c r="H40" s="31">
        <v>0.5</v>
      </c>
      <c r="I40" s="31">
        <v>0.5</v>
      </c>
      <c r="J40" s="31"/>
      <c r="K40" s="31">
        <f t="shared" si="8"/>
        <v>1</v>
      </c>
      <c r="L40" s="54">
        <v>5</v>
      </c>
      <c r="M40" s="54">
        <v>5</v>
      </c>
      <c r="N40" s="54"/>
      <c r="O40" s="46">
        <v>1</v>
      </c>
      <c r="P40" s="54"/>
      <c r="Q40" s="54"/>
      <c r="R40" s="54"/>
      <c r="S40" s="46"/>
      <c r="T40" s="32"/>
      <c r="U40" s="32"/>
      <c r="V40" s="32"/>
      <c r="W40" s="31"/>
      <c r="X40" s="32"/>
      <c r="Y40" s="32"/>
      <c r="Z40" s="32"/>
      <c r="AA40" s="31"/>
      <c r="AB40" s="34"/>
      <c r="AC40" s="34"/>
      <c r="AD40" s="34"/>
      <c r="AE40" s="31"/>
      <c r="AF40" s="34"/>
      <c r="AG40" s="34"/>
      <c r="AH40" s="34"/>
      <c r="AI40" s="31"/>
      <c r="AJ40" s="54"/>
      <c r="AK40" s="54"/>
      <c r="AL40" s="54"/>
      <c r="AM40" s="46"/>
      <c r="AN40" s="54"/>
      <c r="AO40" s="54"/>
      <c r="AP40" s="54"/>
      <c r="AQ40" s="46"/>
      <c r="AR40" s="44"/>
      <c r="AS40" s="44"/>
      <c r="AT40" s="45"/>
      <c r="AU40" s="46"/>
      <c r="AV40" s="54"/>
      <c r="AW40" s="54"/>
      <c r="AX40" s="54"/>
      <c r="AY40" s="46"/>
      <c r="AZ40" s="53"/>
    </row>
    <row r="41" spans="1:52" s="35" customFormat="1" ht="45" customHeight="1" x14ac:dyDescent="0.25">
      <c r="A41" s="39">
        <v>27</v>
      </c>
      <c r="B41" s="43" t="s">
        <v>67</v>
      </c>
      <c r="C41" s="29">
        <f t="shared" si="6"/>
        <v>10</v>
      </c>
      <c r="D41" s="27">
        <f>SUM(AF41:AG41,AB41:AC41,X41:Y41,T41:U41,P41:Q41,L41:M41)</f>
        <v>10</v>
      </c>
      <c r="E41" s="27">
        <f t="shared" si="7"/>
        <v>0</v>
      </c>
      <c r="F41" s="34">
        <v>15</v>
      </c>
      <c r="G41" s="34" t="s">
        <v>39</v>
      </c>
      <c r="H41" s="55">
        <v>0.5</v>
      </c>
      <c r="I41" s="55">
        <v>0.5</v>
      </c>
      <c r="J41" s="31"/>
      <c r="K41" s="31">
        <f t="shared" si="8"/>
        <v>1</v>
      </c>
      <c r="L41" s="54">
        <v>5</v>
      </c>
      <c r="M41" s="54">
        <v>5</v>
      </c>
      <c r="N41" s="45"/>
      <c r="O41" s="46">
        <v>1</v>
      </c>
      <c r="P41" s="44"/>
      <c r="Q41" s="44"/>
      <c r="R41" s="45"/>
      <c r="S41" s="46"/>
      <c r="T41" s="32"/>
      <c r="U41" s="32"/>
      <c r="V41" s="32"/>
      <c r="W41" s="31"/>
      <c r="X41" s="32"/>
      <c r="Y41" s="32"/>
      <c r="Z41" s="32"/>
      <c r="AA41" s="31"/>
      <c r="AB41" s="34"/>
      <c r="AC41" s="34"/>
      <c r="AD41" s="34"/>
      <c r="AE41" s="31"/>
      <c r="AF41" s="34"/>
      <c r="AG41" s="34"/>
      <c r="AH41" s="34"/>
      <c r="AI41" s="31"/>
      <c r="AJ41" s="54"/>
      <c r="AK41" s="54"/>
      <c r="AL41" s="45"/>
      <c r="AM41" s="46"/>
      <c r="AN41" s="44"/>
      <c r="AO41" s="44"/>
      <c r="AP41" s="45"/>
      <c r="AQ41" s="46"/>
      <c r="AR41" s="44"/>
      <c r="AS41" s="44"/>
      <c r="AT41" s="45"/>
      <c r="AU41" s="46"/>
      <c r="AV41" s="44"/>
      <c r="AW41" s="44"/>
      <c r="AX41" s="45"/>
      <c r="AY41" s="46"/>
      <c r="AZ41" s="53"/>
    </row>
    <row r="42" spans="1:52" s="35" customFormat="1" ht="45" customHeight="1" x14ac:dyDescent="0.25">
      <c r="A42" s="39">
        <v>28</v>
      </c>
      <c r="B42" s="57" t="s">
        <v>68</v>
      </c>
      <c r="C42" s="29">
        <f t="shared" si="6"/>
        <v>10</v>
      </c>
      <c r="D42" s="27">
        <f>SUM(AF42:AG42,AB42:AC42,X42:Y42,T42:U42,P42:Q42,L42:M42)</f>
        <v>10</v>
      </c>
      <c r="E42" s="27">
        <f t="shared" si="7"/>
        <v>0</v>
      </c>
      <c r="F42" s="34">
        <v>15</v>
      </c>
      <c r="G42" s="34" t="s">
        <v>39</v>
      </c>
      <c r="H42" s="56">
        <v>0.5</v>
      </c>
      <c r="I42" s="56">
        <v>0.5</v>
      </c>
      <c r="J42" s="31"/>
      <c r="K42" s="31">
        <f t="shared" si="8"/>
        <v>1</v>
      </c>
      <c r="L42" s="54">
        <v>5</v>
      </c>
      <c r="M42" s="54">
        <v>5</v>
      </c>
      <c r="N42" s="54"/>
      <c r="O42" s="46">
        <v>1</v>
      </c>
      <c r="P42" s="44"/>
      <c r="Q42" s="44"/>
      <c r="R42" s="45"/>
      <c r="S42" s="59"/>
      <c r="T42" s="32"/>
      <c r="U42" s="32"/>
      <c r="V42" s="32"/>
      <c r="W42" s="31"/>
      <c r="X42" s="32"/>
      <c r="Y42" s="32"/>
      <c r="Z42" s="32"/>
      <c r="AA42" s="31"/>
      <c r="AB42" s="34"/>
      <c r="AC42" s="34"/>
      <c r="AD42" s="34"/>
      <c r="AE42" s="31"/>
      <c r="AF42" s="34"/>
      <c r="AG42" s="34"/>
      <c r="AH42" s="34"/>
      <c r="AI42" s="31"/>
      <c r="AJ42" s="54"/>
      <c r="AK42" s="54"/>
      <c r="AL42" s="54"/>
      <c r="AM42" s="46"/>
      <c r="AN42" s="44"/>
      <c r="AO42" s="44"/>
      <c r="AP42" s="45"/>
      <c r="AQ42" s="60"/>
      <c r="AR42" s="44"/>
      <c r="AS42" s="44"/>
      <c r="AT42" s="45"/>
      <c r="AU42" s="46"/>
      <c r="AV42" s="44"/>
      <c r="AW42" s="44"/>
      <c r="AX42" s="45"/>
      <c r="AY42" s="46"/>
      <c r="AZ42" s="53"/>
    </row>
    <row r="43" spans="1:52" s="35" customFormat="1" ht="45" customHeight="1" x14ac:dyDescent="0.25">
      <c r="A43" s="39">
        <v>29</v>
      </c>
      <c r="B43" s="43" t="s">
        <v>69</v>
      </c>
      <c r="C43" s="29">
        <f t="shared" si="6"/>
        <v>20</v>
      </c>
      <c r="D43" s="27">
        <f>SUM(AF43:AG43,AB43:AC43,X43:Y43,T43:U43,P43:Q43,L43:M43)</f>
        <v>20</v>
      </c>
      <c r="E43" s="27">
        <f t="shared" si="7"/>
        <v>0</v>
      </c>
      <c r="F43" s="34">
        <v>10</v>
      </c>
      <c r="G43" s="34" t="s">
        <v>39</v>
      </c>
      <c r="H43" s="31">
        <v>0.5</v>
      </c>
      <c r="I43" s="31">
        <v>0.5</v>
      </c>
      <c r="J43" s="31"/>
      <c r="K43" s="31">
        <f t="shared" si="8"/>
        <v>1</v>
      </c>
      <c r="L43" s="44">
        <v>15</v>
      </c>
      <c r="M43" s="44">
        <v>5</v>
      </c>
      <c r="N43" s="45"/>
      <c r="O43" s="46">
        <v>1</v>
      </c>
      <c r="P43" s="44"/>
      <c r="Q43" s="44"/>
      <c r="R43" s="45"/>
      <c r="S43" s="46"/>
      <c r="T43" s="32"/>
      <c r="U43" s="32"/>
      <c r="V43" s="32"/>
      <c r="W43" s="31"/>
      <c r="X43" s="32"/>
      <c r="Y43" s="32"/>
      <c r="Z43" s="32"/>
      <c r="AA43" s="31"/>
      <c r="AB43" s="34"/>
      <c r="AC43" s="34"/>
      <c r="AD43" s="34"/>
      <c r="AE43" s="31"/>
      <c r="AF43" s="34"/>
      <c r="AG43" s="34"/>
      <c r="AH43" s="34"/>
      <c r="AI43" s="31"/>
      <c r="AJ43" s="44"/>
      <c r="AK43" s="44"/>
      <c r="AL43" s="45"/>
      <c r="AM43" s="46"/>
      <c r="AN43" s="44"/>
      <c r="AO43" s="44"/>
      <c r="AP43" s="45"/>
      <c r="AQ43" s="46"/>
      <c r="AR43" s="44"/>
      <c r="AS43" s="44"/>
      <c r="AT43" s="45"/>
      <c r="AU43" s="60"/>
      <c r="AV43" s="44"/>
      <c r="AW43" s="44"/>
      <c r="AX43" s="45"/>
      <c r="AY43" s="46"/>
      <c r="AZ43" s="53"/>
    </row>
    <row r="44" spans="1:52" s="35" customFormat="1" ht="45" customHeight="1" x14ac:dyDescent="0.25">
      <c r="A44" s="39">
        <v>30</v>
      </c>
      <c r="B44" s="37" t="s">
        <v>70</v>
      </c>
      <c r="C44" s="52">
        <f t="shared" si="6"/>
        <v>4</v>
      </c>
      <c r="D44" s="34">
        <f>SUM(AF44:AG44,AB44:AC44,X44:Y44,T44:U44,P44:Q44,L44:M44,AJ44:AK44,AN44:AO44,AR44:AS44,AV44:AW44)</f>
        <v>4</v>
      </c>
      <c r="E44" s="34">
        <f t="shared" si="7"/>
        <v>0</v>
      </c>
      <c r="F44" s="34"/>
      <c r="G44" s="27" t="s">
        <v>53</v>
      </c>
      <c r="H44" s="33">
        <v>0</v>
      </c>
      <c r="I44" s="56"/>
      <c r="J44" s="31"/>
      <c r="K44" s="31">
        <f t="shared" si="8"/>
        <v>0</v>
      </c>
      <c r="L44" s="32">
        <v>4</v>
      </c>
      <c r="M44" s="32"/>
      <c r="N44" s="32"/>
      <c r="O44" s="31">
        <v>0</v>
      </c>
      <c r="P44" s="32"/>
      <c r="Q44" s="32"/>
      <c r="R44" s="32"/>
      <c r="S44" s="33"/>
      <c r="T44" s="32"/>
      <c r="U44" s="32"/>
      <c r="V44" s="32"/>
      <c r="W44" s="31"/>
      <c r="X44" s="32"/>
      <c r="Y44" s="32"/>
      <c r="Z44" s="32"/>
      <c r="AA44" s="31"/>
      <c r="AB44" s="34"/>
      <c r="AC44" s="34"/>
      <c r="AD44" s="34"/>
      <c r="AE44" s="31"/>
      <c r="AF44" s="34"/>
      <c r="AG44" s="34"/>
      <c r="AH44" s="34"/>
      <c r="AI44" s="31"/>
      <c r="AJ44" s="34"/>
      <c r="AK44" s="34"/>
      <c r="AL44" s="34"/>
      <c r="AM44" s="31"/>
      <c r="AN44" s="34"/>
      <c r="AO44" s="34"/>
      <c r="AP44" s="34"/>
      <c r="AQ44" s="31"/>
      <c r="AR44" s="34"/>
      <c r="AS44" s="34"/>
      <c r="AT44" s="34"/>
      <c r="AU44" s="31"/>
      <c r="AV44" s="34"/>
      <c r="AW44" s="34"/>
      <c r="AX44" s="34"/>
      <c r="AY44" s="31"/>
      <c r="AZ44" s="53"/>
    </row>
    <row r="45" spans="1:52" s="35" customFormat="1" ht="45" customHeight="1" x14ac:dyDescent="0.25">
      <c r="A45" s="39">
        <v>31</v>
      </c>
      <c r="B45" s="37" t="s">
        <v>71</v>
      </c>
      <c r="C45" s="52">
        <f t="shared" si="6"/>
        <v>2</v>
      </c>
      <c r="D45" s="34">
        <f>SUM(AF45:AG45,AB45:AC45,X45:Y45,T45:U45,P45:Q45,L45:M45,AJ45:AK45,AN45:AO45,AR45:AS45,AV45:AW45)</f>
        <v>2</v>
      </c>
      <c r="E45" s="34">
        <f t="shared" si="7"/>
        <v>0</v>
      </c>
      <c r="F45" s="34"/>
      <c r="G45" s="27" t="s">
        <v>53</v>
      </c>
      <c r="H45" s="33">
        <v>0</v>
      </c>
      <c r="I45" s="56"/>
      <c r="J45" s="31"/>
      <c r="K45" s="31">
        <f t="shared" si="8"/>
        <v>0</v>
      </c>
      <c r="L45" s="32">
        <v>2</v>
      </c>
      <c r="M45" s="32"/>
      <c r="N45" s="32"/>
      <c r="O45" s="31">
        <v>0</v>
      </c>
      <c r="P45" s="32"/>
      <c r="Q45" s="32"/>
      <c r="R45" s="32"/>
      <c r="S45" s="33"/>
      <c r="T45" s="32"/>
      <c r="U45" s="32"/>
      <c r="V45" s="32"/>
      <c r="W45" s="31"/>
      <c r="X45" s="32"/>
      <c r="Y45" s="32"/>
      <c r="Z45" s="32"/>
      <c r="AA45" s="31"/>
      <c r="AB45" s="34"/>
      <c r="AC45" s="34"/>
      <c r="AD45" s="34"/>
      <c r="AE45" s="31"/>
      <c r="AF45" s="34"/>
      <c r="AG45" s="34"/>
      <c r="AH45" s="34"/>
      <c r="AI45" s="31"/>
      <c r="AJ45" s="34"/>
      <c r="AK45" s="34"/>
      <c r="AL45" s="34"/>
      <c r="AM45" s="31"/>
      <c r="AN45" s="34"/>
      <c r="AO45" s="34"/>
      <c r="AP45" s="34"/>
      <c r="AQ45" s="31"/>
      <c r="AR45" s="34"/>
      <c r="AS45" s="34"/>
      <c r="AT45" s="34"/>
      <c r="AU45" s="31"/>
      <c r="AV45" s="34"/>
      <c r="AW45" s="34"/>
      <c r="AX45" s="34"/>
      <c r="AY45" s="31"/>
      <c r="AZ45" s="53"/>
    </row>
    <row r="46" spans="1:52" s="35" customFormat="1" ht="45" customHeight="1" x14ac:dyDescent="0.25">
      <c r="A46" s="48" t="s">
        <v>49</v>
      </c>
      <c r="B46" s="48"/>
      <c r="C46" s="49">
        <f>SUM(C26:C45)</f>
        <v>366</v>
      </c>
      <c r="D46" s="49">
        <f>SUM(D26:D45)</f>
        <v>166</v>
      </c>
      <c r="E46" s="49">
        <f>SUM(E26:E45)</f>
        <v>200</v>
      </c>
      <c r="F46" s="49">
        <f>SUM(F26:F45)</f>
        <v>260</v>
      </c>
      <c r="G46" s="49">
        <f t="shared" ref="G46:AY46" si="9">SUM(G26,G28:G43)</f>
        <v>0</v>
      </c>
      <c r="H46" s="49">
        <f>SUM(H26:H45)</f>
        <v>7.5</v>
      </c>
      <c r="I46" s="49">
        <f t="shared" ref="I46:J46" si="10">SUM(I26:I45)</f>
        <v>7.5</v>
      </c>
      <c r="J46" s="49">
        <f t="shared" si="10"/>
        <v>5</v>
      </c>
      <c r="K46" s="49">
        <f t="shared" si="9"/>
        <v>20</v>
      </c>
      <c r="L46" s="49">
        <f>SUM(L26:L45)</f>
        <v>91</v>
      </c>
      <c r="M46" s="49">
        <f>SUM(M26:M45)</f>
        <v>75</v>
      </c>
      <c r="N46" s="49">
        <f>SUM(N26:N45)</f>
        <v>60</v>
      </c>
      <c r="O46" s="49">
        <f t="shared" si="9"/>
        <v>16</v>
      </c>
      <c r="P46" s="49">
        <f t="shared" si="9"/>
        <v>0</v>
      </c>
      <c r="Q46" s="49">
        <f t="shared" si="9"/>
        <v>0</v>
      </c>
      <c r="R46" s="49">
        <f>SUM(R26:R45)</f>
        <v>80</v>
      </c>
      <c r="S46" s="50">
        <f t="shared" si="9"/>
        <v>2</v>
      </c>
      <c r="T46" s="49">
        <f t="shared" si="9"/>
        <v>0</v>
      </c>
      <c r="U46" s="49">
        <f t="shared" si="9"/>
        <v>0</v>
      </c>
      <c r="V46" s="49">
        <f t="shared" si="9"/>
        <v>30</v>
      </c>
      <c r="W46" s="49">
        <f t="shared" si="9"/>
        <v>1</v>
      </c>
      <c r="X46" s="49">
        <f t="shared" si="9"/>
        <v>0</v>
      </c>
      <c r="Y46" s="49">
        <f t="shared" si="9"/>
        <v>0</v>
      </c>
      <c r="Z46" s="49">
        <f t="shared" si="9"/>
        <v>30</v>
      </c>
      <c r="AA46" s="49">
        <f t="shared" si="9"/>
        <v>1</v>
      </c>
      <c r="AB46" s="49">
        <f t="shared" si="9"/>
        <v>0</v>
      </c>
      <c r="AC46" s="49">
        <f t="shared" si="9"/>
        <v>0</v>
      </c>
      <c r="AD46" s="49">
        <f t="shared" si="9"/>
        <v>0</v>
      </c>
      <c r="AE46" s="49">
        <f t="shared" si="9"/>
        <v>0</v>
      </c>
      <c r="AF46" s="49">
        <f t="shared" si="9"/>
        <v>0</v>
      </c>
      <c r="AG46" s="49">
        <f t="shared" si="9"/>
        <v>0</v>
      </c>
      <c r="AH46" s="49">
        <f t="shared" si="9"/>
        <v>0</v>
      </c>
      <c r="AI46" s="49">
        <f t="shared" si="9"/>
        <v>0</v>
      </c>
      <c r="AJ46" s="49">
        <f t="shared" si="9"/>
        <v>0</v>
      </c>
      <c r="AK46" s="49">
        <f t="shared" si="9"/>
        <v>0</v>
      </c>
      <c r="AL46" s="49">
        <f t="shared" si="9"/>
        <v>0</v>
      </c>
      <c r="AM46" s="49">
        <f t="shared" si="9"/>
        <v>0</v>
      </c>
      <c r="AN46" s="49">
        <f t="shared" si="9"/>
        <v>0</v>
      </c>
      <c r="AO46" s="49">
        <f t="shared" si="9"/>
        <v>0</v>
      </c>
      <c r="AP46" s="49">
        <f t="shared" si="9"/>
        <v>0</v>
      </c>
      <c r="AQ46" s="49">
        <f t="shared" si="9"/>
        <v>0</v>
      </c>
      <c r="AR46" s="49">
        <f t="shared" si="9"/>
        <v>0</v>
      </c>
      <c r="AS46" s="49">
        <f t="shared" si="9"/>
        <v>0</v>
      </c>
      <c r="AT46" s="49">
        <f t="shared" si="9"/>
        <v>0</v>
      </c>
      <c r="AU46" s="49">
        <f t="shared" si="9"/>
        <v>0</v>
      </c>
      <c r="AV46" s="49">
        <f t="shared" si="9"/>
        <v>0</v>
      </c>
      <c r="AW46" s="49">
        <f t="shared" si="9"/>
        <v>0</v>
      </c>
      <c r="AX46" s="49">
        <f t="shared" si="9"/>
        <v>0</v>
      </c>
      <c r="AY46" s="49">
        <f t="shared" si="9"/>
        <v>0</v>
      </c>
    </row>
    <row r="47" spans="1:52" s="51" customFormat="1" ht="45" customHeight="1" x14ac:dyDescent="0.25">
      <c r="A47" s="23" t="s">
        <v>72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5"/>
    </row>
    <row r="48" spans="1:52" s="35" customFormat="1" ht="45" customHeight="1" x14ac:dyDescent="0.25">
      <c r="A48" s="39">
        <v>32</v>
      </c>
      <c r="B48" s="61" t="s">
        <v>73</v>
      </c>
      <c r="C48" s="52">
        <f t="shared" ref="C48:C63" si="11">SUM(L48:N48,P48:R48,T48:V48,X48:Z48,AB48:AD48,AF48:AH48,AJ48:AL48,AN48:AP48,AR48:AT48,AV48:AX48)</f>
        <v>120</v>
      </c>
      <c r="D48" s="34">
        <f t="shared" ref="D48:D63" si="12">SUM(AF48:AG48,AB48:AC48,X48:Y48,T48:U48,P48:Q48,L48:M48,AJ48:AK48,AN48:AO48,AR48:AS48,AV48:AW48)</f>
        <v>30</v>
      </c>
      <c r="E48" s="34">
        <f t="shared" ref="E48:E63" si="13">SUM(N48:N48,R48:R48,V48:V48,Z48:Z48,AD48:AD48,AH48:AH48,AL48:AL48,AP48:AP48,AT48:AT48,AX48:AX48)</f>
        <v>90</v>
      </c>
      <c r="F48" s="34">
        <v>70</v>
      </c>
      <c r="G48" s="34" t="s">
        <v>37</v>
      </c>
      <c r="H48" s="31">
        <v>2</v>
      </c>
      <c r="I48" s="31"/>
      <c r="J48" s="31">
        <v>4</v>
      </c>
      <c r="K48" s="31">
        <f t="shared" ref="K48:K62" si="14">SUM(O48,S48,W48,AA48,AE48,AI48,AM48,AQ48,AU48,AY48)</f>
        <v>6</v>
      </c>
      <c r="L48" s="32"/>
      <c r="M48" s="32"/>
      <c r="N48" s="32"/>
      <c r="O48" s="31"/>
      <c r="P48" s="32"/>
      <c r="Q48" s="32"/>
      <c r="R48" s="32"/>
      <c r="S48" s="33"/>
      <c r="T48" s="32">
        <v>15</v>
      </c>
      <c r="U48" s="32"/>
      <c r="V48" s="32">
        <v>45</v>
      </c>
      <c r="W48" s="31">
        <v>3</v>
      </c>
      <c r="X48" s="32">
        <v>15</v>
      </c>
      <c r="Y48" s="32"/>
      <c r="Z48" s="32">
        <v>45</v>
      </c>
      <c r="AA48" s="31">
        <v>3</v>
      </c>
      <c r="AB48" s="34"/>
      <c r="AC48" s="34"/>
      <c r="AD48" s="34"/>
      <c r="AE48" s="31"/>
      <c r="AF48" s="34"/>
      <c r="AG48" s="34"/>
      <c r="AH48" s="34"/>
      <c r="AI48" s="31"/>
      <c r="AJ48" s="34"/>
      <c r="AK48" s="34"/>
      <c r="AL48" s="34"/>
      <c r="AM48" s="31"/>
      <c r="AN48" s="34"/>
      <c r="AO48" s="34"/>
      <c r="AP48" s="34"/>
      <c r="AQ48" s="31"/>
      <c r="AR48" s="34"/>
      <c r="AS48" s="34"/>
      <c r="AT48" s="34"/>
      <c r="AU48" s="31"/>
      <c r="AV48" s="34"/>
      <c r="AW48" s="34"/>
      <c r="AX48" s="34"/>
      <c r="AY48" s="31"/>
    </row>
    <row r="49" spans="1:51" s="35" customFormat="1" ht="15.75" x14ac:dyDescent="0.25">
      <c r="A49" s="39">
        <v>33</v>
      </c>
      <c r="B49" s="61" t="s">
        <v>74</v>
      </c>
      <c r="C49" s="52">
        <f t="shared" si="11"/>
        <v>45</v>
      </c>
      <c r="D49" s="34">
        <f t="shared" si="12"/>
        <v>15</v>
      </c>
      <c r="E49" s="34">
        <f t="shared" si="13"/>
        <v>30</v>
      </c>
      <c r="F49" s="34">
        <v>45</v>
      </c>
      <c r="G49" s="34" t="s">
        <v>37</v>
      </c>
      <c r="H49" s="31">
        <v>1</v>
      </c>
      <c r="I49" s="31"/>
      <c r="J49" s="31">
        <v>2</v>
      </c>
      <c r="K49" s="31">
        <f t="shared" si="14"/>
        <v>3</v>
      </c>
      <c r="L49" s="32"/>
      <c r="M49" s="32"/>
      <c r="N49" s="32"/>
      <c r="O49" s="31"/>
      <c r="P49" s="32"/>
      <c r="Q49" s="32"/>
      <c r="R49" s="32"/>
      <c r="S49" s="33"/>
      <c r="T49" s="32"/>
      <c r="U49" s="32"/>
      <c r="V49" s="32"/>
      <c r="W49" s="31"/>
      <c r="X49" s="32">
        <v>15</v>
      </c>
      <c r="Y49" s="32"/>
      <c r="Z49" s="32">
        <v>30</v>
      </c>
      <c r="AA49" s="31">
        <v>3</v>
      </c>
      <c r="AB49" s="34"/>
      <c r="AC49" s="34"/>
      <c r="AD49" s="34"/>
      <c r="AE49" s="31"/>
      <c r="AF49" s="34"/>
      <c r="AG49" s="34"/>
      <c r="AH49" s="34"/>
      <c r="AI49" s="31"/>
      <c r="AJ49" s="34"/>
      <c r="AK49" s="34"/>
      <c r="AL49" s="27"/>
      <c r="AM49" s="31"/>
      <c r="AN49" s="34"/>
      <c r="AO49" s="34"/>
      <c r="AP49" s="34"/>
      <c r="AQ49" s="31"/>
      <c r="AR49" s="34"/>
      <c r="AS49" s="34"/>
      <c r="AT49" s="34"/>
      <c r="AU49" s="31"/>
      <c r="AV49" s="34"/>
      <c r="AW49" s="34"/>
      <c r="AX49" s="34"/>
      <c r="AY49" s="31"/>
    </row>
    <row r="50" spans="1:51" s="35" customFormat="1" ht="15.75" x14ac:dyDescent="0.25">
      <c r="A50" s="39">
        <v>34</v>
      </c>
      <c r="B50" s="61" t="s">
        <v>75</v>
      </c>
      <c r="C50" s="52">
        <f t="shared" si="11"/>
        <v>60</v>
      </c>
      <c r="D50" s="34">
        <f t="shared" si="12"/>
        <v>10</v>
      </c>
      <c r="E50" s="34">
        <f t="shared" si="13"/>
        <v>50</v>
      </c>
      <c r="F50" s="34">
        <v>60</v>
      </c>
      <c r="G50" s="34" t="s">
        <v>37</v>
      </c>
      <c r="H50" s="31">
        <v>1</v>
      </c>
      <c r="I50" s="31"/>
      <c r="J50" s="31">
        <v>3</v>
      </c>
      <c r="K50" s="31">
        <f t="shared" si="14"/>
        <v>4</v>
      </c>
      <c r="L50" s="32"/>
      <c r="M50" s="32"/>
      <c r="N50" s="32"/>
      <c r="O50" s="31"/>
      <c r="P50" s="32"/>
      <c r="Q50" s="32"/>
      <c r="R50" s="32"/>
      <c r="S50" s="33"/>
      <c r="T50" s="32">
        <v>5</v>
      </c>
      <c r="U50" s="32"/>
      <c r="V50" s="32">
        <v>25</v>
      </c>
      <c r="W50" s="31">
        <v>2</v>
      </c>
      <c r="X50" s="32">
        <v>5</v>
      </c>
      <c r="Y50" s="32"/>
      <c r="Z50" s="32">
        <v>25</v>
      </c>
      <c r="AA50" s="31">
        <v>2</v>
      </c>
      <c r="AB50" s="34"/>
      <c r="AC50" s="34"/>
      <c r="AD50" s="34"/>
      <c r="AE50" s="31"/>
      <c r="AF50" s="34"/>
      <c r="AG50" s="34"/>
      <c r="AH50" s="34"/>
      <c r="AI50" s="31"/>
      <c r="AJ50" s="34"/>
      <c r="AK50" s="34"/>
      <c r="AL50" s="34"/>
      <c r="AM50" s="31"/>
      <c r="AN50" s="34"/>
      <c r="AO50" s="34"/>
      <c r="AP50" s="34"/>
      <c r="AQ50" s="31"/>
      <c r="AR50" s="34"/>
      <c r="AS50" s="34"/>
      <c r="AT50" s="34"/>
      <c r="AU50" s="31"/>
      <c r="AV50" s="34"/>
      <c r="AW50" s="34"/>
      <c r="AX50" s="34"/>
      <c r="AY50" s="31"/>
    </row>
    <row r="51" spans="1:51" s="35" customFormat="1" ht="15.75" x14ac:dyDescent="0.25">
      <c r="A51" s="39">
        <v>35</v>
      </c>
      <c r="B51" s="61" t="s">
        <v>76</v>
      </c>
      <c r="C51" s="52">
        <f t="shared" si="11"/>
        <v>50</v>
      </c>
      <c r="D51" s="34">
        <f t="shared" si="12"/>
        <v>10</v>
      </c>
      <c r="E51" s="34">
        <f t="shared" si="13"/>
        <v>40</v>
      </c>
      <c r="F51" s="34">
        <v>10</v>
      </c>
      <c r="G51" s="34" t="s">
        <v>39</v>
      </c>
      <c r="H51" s="31">
        <v>1</v>
      </c>
      <c r="I51" s="31"/>
      <c r="J51" s="31">
        <v>1</v>
      </c>
      <c r="K51" s="31">
        <f t="shared" si="14"/>
        <v>2</v>
      </c>
      <c r="L51" s="32"/>
      <c r="M51" s="32"/>
      <c r="N51" s="32"/>
      <c r="O51" s="31"/>
      <c r="P51" s="32"/>
      <c r="Q51" s="32"/>
      <c r="R51" s="32"/>
      <c r="S51" s="33"/>
      <c r="T51" s="32">
        <v>5</v>
      </c>
      <c r="U51" s="32"/>
      <c r="V51" s="32">
        <v>20</v>
      </c>
      <c r="W51" s="31">
        <v>1</v>
      </c>
      <c r="X51" s="32">
        <v>5</v>
      </c>
      <c r="Y51" s="32"/>
      <c r="Z51" s="32">
        <v>20</v>
      </c>
      <c r="AA51" s="31">
        <v>1</v>
      </c>
      <c r="AB51" s="34"/>
      <c r="AC51" s="34"/>
      <c r="AD51" s="34"/>
      <c r="AE51" s="31"/>
      <c r="AF51" s="34"/>
      <c r="AG51" s="34"/>
      <c r="AH51" s="34"/>
      <c r="AI51" s="31"/>
      <c r="AJ51" s="34"/>
      <c r="AK51" s="34"/>
      <c r="AL51" s="34"/>
      <c r="AM51" s="31"/>
      <c r="AN51" s="34"/>
      <c r="AO51" s="34"/>
      <c r="AP51" s="34"/>
      <c r="AQ51" s="31"/>
      <c r="AR51" s="34"/>
      <c r="AS51" s="34"/>
      <c r="AT51" s="34"/>
      <c r="AU51" s="31"/>
      <c r="AV51" s="34"/>
      <c r="AW51" s="34"/>
      <c r="AX51" s="34"/>
      <c r="AY51" s="31"/>
    </row>
    <row r="52" spans="1:51" s="35" customFormat="1" ht="15.75" x14ac:dyDescent="0.25">
      <c r="A52" s="39">
        <v>36</v>
      </c>
      <c r="B52" s="61" t="s">
        <v>77</v>
      </c>
      <c r="C52" s="52">
        <f t="shared" si="11"/>
        <v>25</v>
      </c>
      <c r="D52" s="34">
        <f t="shared" si="12"/>
        <v>5</v>
      </c>
      <c r="E52" s="34">
        <f t="shared" si="13"/>
        <v>20</v>
      </c>
      <c r="F52" s="34">
        <v>35</v>
      </c>
      <c r="G52" s="34" t="s">
        <v>39</v>
      </c>
      <c r="H52" s="31">
        <v>1</v>
      </c>
      <c r="I52" s="31"/>
      <c r="J52" s="31">
        <v>1</v>
      </c>
      <c r="K52" s="31">
        <f t="shared" si="14"/>
        <v>2</v>
      </c>
      <c r="L52" s="32"/>
      <c r="M52" s="32"/>
      <c r="N52" s="32"/>
      <c r="O52" s="31"/>
      <c r="P52" s="32">
        <v>5</v>
      </c>
      <c r="Q52" s="32"/>
      <c r="R52" s="32">
        <v>20</v>
      </c>
      <c r="S52" s="33">
        <v>2</v>
      </c>
      <c r="T52" s="32"/>
      <c r="U52" s="32"/>
      <c r="V52" s="32"/>
      <c r="W52" s="31"/>
      <c r="X52" s="32"/>
      <c r="Y52" s="32"/>
      <c r="Z52" s="32"/>
      <c r="AA52" s="31"/>
      <c r="AB52" s="34"/>
      <c r="AC52" s="34"/>
      <c r="AD52" s="34"/>
      <c r="AE52" s="31"/>
      <c r="AF52" s="34"/>
      <c r="AG52" s="34"/>
      <c r="AH52" s="34"/>
      <c r="AI52" s="31"/>
      <c r="AJ52" s="34"/>
      <c r="AK52" s="34"/>
      <c r="AL52" s="34"/>
      <c r="AM52" s="31"/>
      <c r="AN52" s="34"/>
      <c r="AO52" s="34"/>
      <c r="AP52" s="34"/>
      <c r="AQ52" s="31"/>
      <c r="AR52" s="34"/>
      <c r="AS52" s="34"/>
      <c r="AT52" s="34"/>
      <c r="AU52" s="31"/>
      <c r="AV52" s="34"/>
      <c r="AW52" s="34"/>
      <c r="AX52" s="34"/>
      <c r="AY52" s="31"/>
    </row>
    <row r="53" spans="1:51" s="35" customFormat="1" ht="15.75" x14ac:dyDescent="0.25">
      <c r="A53" s="39">
        <v>37</v>
      </c>
      <c r="B53" s="61" t="s">
        <v>78</v>
      </c>
      <c r="C53" s="52">
        <f t="shared" si="11"/>
        <v>40</v>
      </c>
      <c r="D53" s="34">
        <f t="shared" si="12"/>
        <v>10</v>
      </c>
      <c r="E53" s="34">
        <f t="shared" si="13"/>
        <v>30</v>
      </c>
      <c r="F53" s="34">
        <v>20</v>
      </c>
      <c r="G53" s="34" t="s">
        <v>37</v>
      </c>
      <c r="H53" s="31">
        <v>1</v>
      </c>
      <c r="I53" s="31"/>
      <c r="J53" s="31">
        <v>1</v>
      </c>
      <c r="K53" s="31">
        <f t="shared" si="14"/>
        <v>2</v>
      </c>
      <c r="L53" s="32"/>
      <c r="M53" s="32"/>
      <c r="N53" s="32"/>
      <c r="O53" s="31"/>
      <c r="P53" s="32">
        <v>10</v>
      </c>
      <c r="Q53" s="32"/>
      <c r="R53" s="32">
        <v>30</v>
      </c>
      <c r="S53" s="33">
        <v>2</v>
      </c>
      <c r="T53" s="32"/>
      <c r="U53" s="32"/>
      <c r="V53" s="32"/>
      <c r="W53" s="31"/>
      <c r="X53" s="32"/>
      <c r="Y53" s="32"/>
      <c r="Z53" s="32"/>
      <c r="AA53" s="31"/>
      <c r="AB53" s="34"/>
      <c r="AC53" s="34"/>
      <c r="AD53" s="34"/>
      <c r="AE53" s="31"/>
      <c r="AF53" s="34"/>
      <c r="AG53" s="34"/>
      <c r="AH53" s="34"/>
      <c r="AI53" s="31"/>
      <c r="AJ53" s="34"/>
      <c r="AK53" s="34"/>
      <c r="AL53" s="34"/>
      <c r="AM53" s="31"/>
      <c r="AN53" s="34"/>
      <c r="AO53" s="34"/>
      <c r="AP53" s="34"/>
      <c r="AQ53" s="31"/>
      <c r="AR53" s="34"/>
      <c r="AS53" s="34"/>
      <c r="AT53" s="34"/>
      <c r="AU53" s="31"/>
      <c r="AV53" s="34"/>
      <c r="AW53" s="34"/>
      <c r="AX53" s="34"/>
      <c r="AY53" s="31"/>
    </row>
    <row r="54" spans="1:51" s="35" customFormat="1" ht="15.75" x14ac:dyDescent="0.25">
      <c r="A54" s="39">
        <v>38</v>
      </c>
      <c r="B54" s="61" t="s">
        <v>79</v>
      </c>
      <c r="C54" s="52">
        <f t="shared" si="11"/>
        <v>80</v>
      </c>
      <c r="D54" s="34">
        <f t="shared" si="12"/>
        <v>20</v>
      </c>
      <c r="E54" s="34">
        <f t="shared" si="13"/>
        <v>60</v>
      </c>
      <c r="F54" s="34">
        <v>40</v>
      </c>
      <c r="G54" s="34" t="s">
        <v>37</v>
      </c>
      <c r="H54" s="31">
        <v>1</v>
      </c>
      <c r="I54" s="31"/>
      <c r="J54" s="31">
        <v>3</v>
      </c>
      <c r="K54" s="31">
        <f t="shared" si="14"/>
        <v>4</v>
      </c>
      <c r="L54" s="32">
        <v>20</v>
      </c>
      <c r="M54" s="32"/>
      <c r="N54" s="32">
        <v>60</v>
      </c>
      <c r="O54" s="31">
        <v>4</v>
      </c>
      <c r="P54" s="32"/>
      <c r="Q54" s="32"/>
      <c r="R54" s="32"/>
      <c r="S54" s="33"/>
      <c r="T54" s="32"/>
      <c r="U54" s="32"/>
      <c r="V54" s="32"/>
      <c r="W54" s="31"/>
      <c r="X54" s="32"/>
      <c r="Y54" s="32"/>
      <c r="Z54" s="32"/>
      <c r="AA54" s="31"/>
      <c r="AB54" s="34"/>
      <c r="AC54" s="34"/>
      <c r="AD54" s="34"/>
      <c r="AE54" s="31"/>
      <c r="AF54" s="34"/>
      <c r="AG54" s="34"/>
      <c r="AH54" s="34"/>
      <c r="AI54" s="31"/>
      <c r="AJ54" s="34"/>
      <c r="AK54" s="34"/>
      <c r="AL54" s="34"/>
      <c r="AM54" s="31"/>
      <c r="AN54" s="34"/>
      <c r="AO54" s="34"/>
      <c r="AP54" s="34"/>
      <c r="AQ54" s="31"/>
      <c r="AR54" s="34"/>
      <c r="AS54" s="34"/>
      <c r="AT54" s="34"/>
      <c r="AU54" s="31"/>
      <c r="AV54" s="34"/>
      <c r="AW54" s="34"/>
      <c r="AX54" s="34"/>
      <c r="AY54" s="31"/>
    </row>
    <row r="55" spans="1:51" s="35" customFormat="1" ht="30" x14ac:dyDescent="0.25">
      <c r="A55" s="39">
        <v>39</v>
      </c>
      <c r="B55" s="61" t="s">
        <v>80</v>
      </c>
      <c r="C55" s="52">
        <f t="shared" si="11"/>
        <v>60</v>
      </c>
      <c r="D55" s="34">
        <f t="shared" si="12"/>
        <v>20</v>
      </c>
      <c r="E55" s="34">
        <f t="shared" si="13"/>
        <v>40</v>
      </c>
      <c r="F55" s="34">
        <v>60</v>
      </c>
      <c r="G55" s="34" t="s">
        <v>39</v>
      </c>
      <c r="H55" s="31">
        <v>1</v>
      </c>
      <c r="I55" s="31"/>
      <c r="J55" s="31">
        <v>3</v>
      </c>
      <c r="K55" s="31">
        <f t="shared" si="14"/>
        <v>4</v>
      </c>
      <c r="L55" s="32">
        <v>10</v>
      </c>
      <c r="M55" s="32"/>
      <c r="N55" s="32">
        <v>20</v>
      </c>
      <c r="O55" s="31">
        <v>2</v>
      </c>
      <c r="P55" s="32">
        <v>10</v>
      </c>
      <c r="Q55" s="32"/>
      <c r="R55" s="32">
        <v>20</v>
      </c>
      <c r="S55" s="33">
        <v>2</v>
      </c>
      <c r="T55" s="32"/>
      <c r="U55" s="32"/>
      <c r="V55" s="32"/>
      <c r="W55" s="31"/>
      <c r="X55" s="32"/>
      <c r="Y55" s="32"/>
      <c r="Z55" s="32"/>
      <c r="AA55" s="31"/>
      <c r="AB55" s="34"/>
      <c r="AC55" s="34"/>
      <c r="AD55" s="34"/>
      <c r="AE55" s="31"/>
      <c r="AF55" s="34"/>
      <c r="AG55" s="34"/>
      <c r="AH55" s="34"/>
      <c r="AI55" s="31"/>
      <c r="AJ55" s="34"/>
      <c r="AK55" s="34"/>
      <c r="AL55" s="34"/>
      <c r="AM55" s="31"/>
      <c r="AN55" s="34"/>
      <c r="AO55" s="34"/>
      <c r="AP55" s="34"/>
      <c r="AQ55" s="31"/>
      <c r="AR55" s="34"/>
      <c r="AS55" s="34"/>
      <c r="AT55" s="34"/>
      <c r="AU55" s="31"/>
      <c r="AV55" s="34"/>
      <c r="AW55" s="34"/>
      <c r="AX55" s="34"/>
      <c r="AY55" s="31"/>
    </row>
    <row r="56" spans="1:51" s="35" customFormat="1" ht="45" x14ac:dyDescent="0.25">
      <c r="A56" s="39">
        <v>40</v>
      </c>
      <c r="B56" s="61" t="s">
        <v>81</v>
      </c>
      <c r="C56" s="52">
        <f t="shared" si="11"/>
        <v>30</v>
      </c>
      <c r="D56" s="34">
        <f t="shared" si="12"/>
        <v>0</v>
      </c>
      <c r="E56" s="34">
        <f t="shared" si="13"/>
        <v>30</v>
      </c>
      <c r="F56" s="34">
        <v>30</v>
      </c>
      <c r="G56" s="34" t="s">
        <v>39</v>
      </c>
      <c r="H56" s="31"/>
      <c r="I56" s="31"/>
      <c r="J56" s="31">
        <v>2</v>
      </c>
      <c r="K56" s="33">
        <f t="shared" si="14"/>
        <v>2</v>
      </c>
      <c r="L56" s="32"/>
      <c r="M56" s="32"/>
      <c r="N56" s="32">
        <v>15</v>
      </c>
      <c r="O56" s="31">
        <v>1</v>
      </c>
      <c r="P56" s="32"/>
      <c r="Q56" s="32"/>
      <c r="R56" s="32">
        <v>15</v>
      </c>
      <c r="S56" s="33">
        <v>1</v>
      </c>
      <c r="T56" s="32"/>
      <c r="U56" s="32"/>
      <c r="V56" s="32"/>
      <c r="W56" s="31"/>
      <c r="X56" s="32"/>
      <c r="Y56" s="32"/>
      <c r="Z56" s="32"/>
      <c r="AA56" s="31"/>
      <c r="AB56" s="34"/>
      <c r="AC56" s="34"/>
      <c r="AD56" s="34"/>
      <c r="AE56" s="31"/>
      <c r="AF56" s="34"/>
      <c r="AG56" s="34"/>
      <c r="AH56" s="34"/>
      <c r="AI56" s="31"/>
      <c r="AJ56" s="34"/>
      <c r="AK56" s="34"/>
      <c r="AL56" s="34"/>
      <c r="AM56" s="31"/>
      <c r="AN56" s="34"/>
      <c r="AO56" s="34"/>
      <c r="AP56" s="34"/>
      <c r="AQ56" s="31"/>
      <c r="AR56" s="34"/>
      <c r="AS56" s="34"/>
      <c r="AT56" s="34"/>
      <c r="AU56" s="31"/>
      <c r="AV56" s="34"/>
      <c r="AW56" s="34"/>
      <c r="AX56" s="34"/>
      <c r="AY56" s="31"/>
    </row>
    <row r="57" spans="1:51" s="35" customFormat="1" ht="45" x14ac:dyDescent="0.25">
      <c r="A57" s="39">
        <v>41</v>
      </c>
      <c r="B57" s="62" t="s">
        <v>82</v>
      </c>
      <c r="C57" s="52">
        <f t="shared" si="11"/>
        <v>40</v>
      </c>
      <c r="D57" s="34">
        <f t="shared" si="12"/>
        <v>10</v>
      </c>
      <c r="E57" s="34">
        <f t="shared" si="13"/>
        <v>30</v>
      </c>
      <c r="F57" s="34">
        <v>50</v>
      </c>
      <c r="G57" s="34" t="s">
        <v>37</v>
      </c>
      <c r="H57" s="31">
        <v>1</v>
      </c>
      <c r="I57" s="31"/>
      <c r="J57" s="31">
        <v>2</v>
      </c>
      <c r="K57" s="31">
        <f t="shared" si="14"/>
        <v>3</v>
      </c>
      <c r="L57" s="32"/>
      <c r="M57" s="32"/>
      <c r="N57" s="32"/>
      <c r="O57" s="31"/>
      <c r="P57" s="32"/>
      <c r="Q57" s="32"/>
      <c r="R57" s="32"/>
      <c r="S57" s="33"/>
      <c r="T57" s="44">
        <v>10</v>
      </c>
      <c r="U57" s="44"/>
      <c r="V57" s="45">
        <v>30</v>
      </c>
      <c r="W57" s="47">
        <v>3</v>
      </c>
      <c r="X57" s="44"/>
      <c r="Y57" s="44"/>
      <c r="Z57" s="45"/>
      <c r="AA57" s="47"/>
      <c r="AB57" s="44"/>
      <c r="AC57" s="44"/>
      <c r="AD57" s="45"/>
      <c r="AE57" s="47"/>
      <c r="AF57" s="44"/>
      <c r="AG57" s="44"/>
      <c r="AH57" s="45"/>
      <c r="AI57" s="47"/>
      <c r="AJ57" s="44"/>
      <c r="AK57" s="44"/>
      <c r="AL57" s="45"/>
      <c r="AM57" s="47"/>
      <c r="AN57" s="44"/>
      <c r="AO57" s="44"/>
      <c r="AP57" s="45"/>
      <c r="AQ57" s="47"/>
      <c r="AR57" s="44"/>
      <c r="AS57" s="44"/>
      <c r="AT57" s="45"/>
      <c r="AU57" s="46"/>
      <c r="AV57" s="44"/>
      <c r="AW57" s="44"/>
      <c r="AX57" s="45"/>
      <c r="AY57" s="47"/>
    </row>
    <row r="58" spans="1:51" s="35" customFormat="1" ht="30" x14ac:dyDescent="0.25">
      <c r="A58" s="39">
        <v>42</v>
      </c>
      <c r="B58" s="62" t="s">
        <v>83</v>
      </c>
      <c r="C58" s="52">
        <f t="shared" si="11"/>
        <v>30</v>
      </c>
      <c r="D58" s="34">
        <f t="shared" si="12"/>
        <v>10</v>
      </c>
      <c r="E58" s="34">
        <f t="shared" si="13"/>
        <v>20</v>
      </c>
      <c r="F58" s="34">
        <v>50</v>
      </c>
      <c r="G58" s="34" t="s">
        <v>39</v>
      </c>
      <c r="H58" s="31">
        <v>1</v>
      </c>
      <c r="I58" s="31"/>
      <c r="J58" s="31">
        <v>1</v>
      </c>
      <c r="K58" s="31">
        <f t="shared" si="14"/>
        <v>2</v>
      </c>
      <c r="L58" s="32"/>
      <c r="M58" s="32"/>
      <c r="N58" s="32"/>
      <c r="O58" s="31"/>
      <c r="P58" s="32"/>
      <c r="Q58" s="32"/>
      <c r="R58" s="32"/>
      <c r="S58" s="33"/>
      <c r="T58" s="44"/>
      <c r="U58" s="44"/>
      <c r="V58" s="45"/>
      <c r="W58" s="47"/>
      <c r="X58" s="44">
        <v>10</v>
      </c>
      <c r="Y58" s="44"/>
      <c r="Z58" s="45">
        <v>20</v>
      </c>
      <c r="AA58" s="47">
        <v>2</v>
      </c>
      <c r="AB58" s="44"/>
      <c r="AC58" s="44"/>
      <c r="AD58" s="45"/>
      <c r="AE58" s="47"/>
      <c r="AF58" s="44"/>
      <c r="AG58" s="44"/>
      <c r="AH58" s="45"/>
      <c r="AI58" s="47"/>
      <c r="AJ58" s="44"/>
      <c r="AK58" s="44"/>
      <c r="AL58" s="45"/>
      <c r="AM58" s="47"/>
      <c r="AN58" s="44"/>
      <c r="AO58" s="44"/>
      <c r="AP58" s="45"/>
      <c r="AQ58" s="47"/>
      <c r="AR58" s="44"/>
      <c r="AS58" s="44"/>
      <c r="AT58" s="45"/>
      <c r="AU58" s="47"/>
      <c r="AV58" s="44"/>
      <c r="AW58" s="44"/>
      <c r="AX58" s="45"/>
      <c r="AY58" s="47"/>
    </row>
    <row r="59" spans="1:51" s="35" customFormat="1" ht="30" x14ac:dyDescent="0.25">
      <c r="A59" s="39">
        <v>43</v>
      </c>
      <c r="B59" s="62" t="s">
        <v>84</v>
      </c>
      <c r="C59" s="52">
        <f t="shared" si="11"/>
        <v>40</v>
      </c>
      <c r="D59" s="34">
        <f t="shared" si="12"/>
        <v>10</v>
      </c>
      <c r="E59" s="34">
        <f t="shared" si="13"/>
        <v>30</v>
      </c>
      <c r="F59" s="34">
        <v>20</v>
      </c>
      <c r="G59" s="34" t="s">
        <v>39</v>
      </c>
      <c r="H59" s="31">
        <v>1</v>
      </c>
      <c r="I59" s="31"/>
      <c r="J59" s="31">
        <v>2</v>
      </c>
      <c r="K59" s="31">
        <f t="shared" si="14"/>
        <v>3</v>
      </c>
      <c r="L59" s="32"/>
      <c r="M59" s="32"/>
      <c r="N59" s="32"/>
      <c r="O59" s="31"/>
      <c r="P59" s="32"/>
      <c r="Q59" s="32"/>
      <c r="R59" s="32"/>
      <c r="S59" s="33"/>
      <c r="T59" s="44"/>
      <c r="U59" s="44"/>
      <c r="V59" s="45"/>
      <c r="W59" s="47"/>
      <c r="X59" s="44">
        <v>10</v>
      </c>
      <c r="Y59" s="44"/>
      <c r="Z59" s="45">
        <v>30</v>
      </c>
      <c r="AA59" s="47">
        <v>3</v>
      </c>
      <c r="AB59" s="44"/>
      <c r="AC59" s="44"/>
      <c r="AD59" s="45"/>
      <c r="AE59" s="47"/>
      <c r="AF59" s="44"/>
      <c r="AG59" s="44"/>
      <c r="AH59" s="45"/>
      <c r="AI59" s="47"/>
      <c r="AJ59" s="44"/>
      <c r="AK59" s="44"/>
      <c r="AL59" s="45"/>
      <c r="AM59" s="47"/>
      <c r="AN59" s="44"/>
      <c r="AO59" s="44"/>
      <c r="AP59" s="45"/>
      <c r="AQ59" s="47"/>
      <c r="AR59" s="44"/>
      <c r="AS59" s="44"/>
      <c r="AT59" s="45"/>
      <c r="AU59" s="47"/>
      <c r="AV59" s="44"/>
      <c r="AW59" s="44"/>
      <c r="AX59" s="45"/>
      <c r="AY59" s="47"/>
    </row>
    <row r="60" spans="1:51" s="35" customFormat="1" ht="15.75" x14ac:dyDescent="0.25">
      <c r="A60" s="39">
        <v>44</v>
      </c>
      <c r="B60" s="62" t="s">
        <v>85</v>
      </c>
      <c r="C60" s="52">
        <f t="shared" si="11"/>
        <v>30</v>
      </c>
      <c r="D60" s="34">
        <f t="shared" si="12"/>
        <v>10</v>
      </c>
      <c r="E60" s="34">
        <f t="shared" si="13"/>
        <v>20</v>
      </c>
      <c r="F60" s="34">
        <v>30</v>
      </c>
      <c r="G60" s="34" t="s">
        <v>39</v>
      </c>
      <c r="H60" s="31">
        <v>1</v>
      </c>
      <c r="I60" s="31"/>
      <c r="J60" s="31">
        <v>1</v>
      </c>
      <c r="K60" s="31">
        <f t="shared" si="14"/>
        <v>2</v>
      </c>
      <c r="L60" s="32"/>
      <c r="M60" s="32"/>
      <c r="N60" s="32"/>
      <c r="O60" s="31"/>
      <c r="P60" s="32"/>
      <c r="Q60" s="32"/>
      <c r="R60" s="32"/>
      <c r="S60" s="33"/>
      <c r="T60" s="44">
        <v>10</v>
      </c>
      <c r="U60" s="44"/>
      <c r="V60" s="45">
        <v>20</v>
      </c>
      <c r="W60" s="47">
        <v>2</v>
      </c>
      <c r="X60" s="44"/>
      <c r="Y60" s="44"/>
      <c r="Z60" s="45"/>
      <c r="AA60" s="47"/>
      <c r="AB60" s="44"/>
      <c r="AC60" s="44"/>
      <c r="AD60" s="45"/>
      <c r="AE60" s="47"/>
      <c r="AF60" s="44"/>
      <c r="AG60" s="44"/>
      <c r="AH60" s="45"/>
      <c r="AI60" s="47"/>
      <c r="AJ60" s="44"/>
      <c r="AK60" s="44"/>
      <c r="AL60" s="45"/>
      <c r="AM60" s="47"/>
      <c r="AN60" s="44"/>
      <c r="AO60" s="44"/>
      <c r="AP60" s="45"/>
      <c r="AQ60" s="47"/>
      <c r="AR60" s="44"/>
      <c r="AS60" s="44"/>
      <c r="AT60" s="45"/>
      <c r="AU60" s="47"/>
      <c r="AV60" s="44"/>
      <c r="AW60" s="44"/>
      <c r="AX60" s="45"/>
      <c r="AY60" s="47"/>
    </row>
    <row r="61" spans="1:51" s="35" customFormat="1" ht="15.75" x14ac:dyDescent="0.25">
      <c r="A61" s="39">
        <v>45</v>
      </c>
      <c r="B61" s="62" t="s">
        <v>86</v>
      </c>
      <c r="C61" s="52">
        <f t="shared" si="11"/>
        <v>45</v>
      </c>
      <c r="D61" s="34">
        <f t="shared" si="12"/>
        <v>20</v>
      </c>
      <c r="E61" s="34">
        <f t="shared" si="13"/>
        <v>25</v>
      </c>
      <c r="F61" s="34">
        <v>15</v>
      </c>
      <c r="G61" s="34" t="s">
        <v>39</v>
      </c>
      <c r="H61" s="31">
        <v>1</v>
      </c>
      <c r="I61" s="31"/>
      <c r="J61" s="31">
        <v>1</v>
      </c>
      <c r="K61" s="31">
        <f t="shared" si="14"/>
        <v>2</v>
      </c>
      <c r="L61" s="32"/>
      <c r="M61" s="32"/>
      <c r="N61" s="32"/>
      <c r="O61" s="31"/>
      <c r="P61" s="32"/>
      <c r="Q61" s="32"/>
      <c r="R61" s="32"/>
      <c r="S61" s="33"/>
      <c r="T61" s="44">
        <v>20</v>
      </c>
      <c r="U61" s="44"/>
      <c r="V61" s="45">
        <v>25</v>
      </c>
      <c r="W61" s="47">
        <v>2</v>
      </c>
      <c r="X61" s="44"/>
      <c r="Y61" s="44"/>
      <c r="Z61" s="45"/>
      <c r="AA61" s="47"/>
      <c r="AB61" s="44"/>
      <c r="AC61" s="44"/>
      <c r="AD61" s="45"/>
      <c r="AE61" s="47"/>
      <c r="AF61" s="44"/>
      <c r="AG61" s="44"/>
      <c r="AH61" s="45"/>
      <c r="AI61" s="47"/>
      <c r="AJ61" s="44"/>
      <c r="AK61" s="44"/>
      <c r="AL61" s="45"/>
      <c r="AM61" s="47"/>
      <c r="AN61" s="44"/>
      <c r="AO61" s="44"/>
      <c r="AP61" s="45"/>
      <c r="AQ61" s="47"/>
      <c r="AR61" s="44"/>
      <c r="AS61" s="44"/>
      <c r="AT61" s="45"/>
      <c r="AU61" s="47"/>
      <c r="AV61" s="44"/>
      <c r="AW61" s="44"/>
      <c r="AX61" s="45"/>
      <c r="AY61" s="47"/>
    </row>
    <row r="62" spans="1:51" s="35" customFormat="1" ht="15.75" x14ac:dyDescent="0.25">
      <c r="A62" s="39">
        <v>46</v>
      </c>
      <c r="B62" s="62" t="s">
        <v>87</v>
      </c>
      <c r="C62" s="52">
        <f t="shared" si="11"/>
        <v>45</v>
      </c>
      <c r="D62" s="34">
        <f t="shared" si="12"/>
        <v>20</v>
      </c>
      <c r="E62" s="34">
        <f t="shared" si="13"/>
        <v>25</v>
      </c>
      <c r="F62" s="34">
        <v>45</v>
      </c>
      <c r="G62" s="34" t="s">
        <v>37</v>
      </c>
      <c r="H62" s="31">
        <v>1</v>
      </c>
      <c r="I62" s="31"/>
      <c r="J62" s="31">
        <v>1</v>
      </c>
      <c r="K62" s="31">
        <f t="shared" si="14"/>
        <v>2</v>
      </c>
      <c r="L62" s="32"/>
      <c r="M62" s="32"/>
      <c r="N62" s="32"/>
      <c r="O62" s="31"/>
      <c r="P62" s="32"/>
      <c r="Q62" s="32"/>
      <c r="R62" s="32"/>
      <c r="S62" s="33"/>
      <c r="T62" s="44"/>
      <c r="U62" s="44"/>
      <c r="V62" s="45"/>
      <c r="W62" s="47"/>
      <c r="X62" s="44">
        <v>20</v>
      </c>
      <c r="Y62" s="44"/>
      <c r="Z62" s="45">
        <v>25</v>
      </c>
      <c r="AA62" s="47">
        <v>2</v>
      </c>
      <c r="AB62" s="44"/>
      <c r="AC62" s="44"/>
      <c r="AD62" s="45"/>
      <c r="AE62" s="47"/>
      <c r="AF62" s="44"/>
      <c r="AG62" s="44"/>
      <c r="AH62" s="45"/>
      <c r="AI62" s="47"/>
      <c r="AJ62" s="44"/>
      <c r="AK62" s="44"/>
      <c r="AL62" s="45"/>
      <c r="AM62" s="47"/>
      <c r="AN62" s="44"/>
      <c r="AO62" s="44"/>
      <c r="AP62" s="45"/>
      <c r="AQ62" s="47"/>
      <c r="AR62" s="44"/>
      <c r="AS62" s="44"/>
      <c r="AT62" s="45"/>
      <c r="AU62" s="47"/>
      <c r="AV62" s="44"/>
      <c r="AW62" s="44"/>
      <c r="AX62" s="45"/>
      <c r="AY62" s="47"/>
    </row>
    <row r="63" spans="1:51" s="35" customFormat="1" ht="15.75" x14ac:dyDescent="0.25">
      <c r="A63" s="39">
        <v>47</v>
      </c>
      <c r="B63" s="61" t="s">
        <v>88</v>
      </c>
      <c r="C63" s="52">
        <f t="shared" si="11"/>
        <v>40</v>
      </c>
      <c r="D63" s="34">
        <f t="shared" si="12"/>
        <v>20</v>
      </c>
      <c r="E63" s="34">
        <f t="shared" si="13"/>
        <v>20</v>
      </c>
      <c r="F63" s="34">
        <v>20</v>
      </c>
      <c r="G63" s="34" t="s">
        <v>39</v>
      </c>
      <c r="H63" s="31">
        <v>1</v>
      </c>
      <c r="I63" s="31"/>
      <c r="J63" s="31">
        <v>1</v>
      </c>
      <c r="K63" s="31">
        <v>2</v>
      </c>
      <c r="L63" s="32"/>
      <c r="M63" s="32"/>
      <c r="N63" s="32"/>
      <c r="O63" s="31"/>
      <c r="P63" s="32">
        <v>20</v>
      </c>
      <c r="Q63" s="32"/>
      <c r="R63" s="32">
        <v>20</v>
      </c>
      <c r="S63" s="33">
        <v>2</v>
      </c>
      <c r="T63" s="32"/>
      <c r="U63" s="32"/>
      <c r="V63" s="32"/>
      <c r="W63" s="31"/>
      <c r="X63" s="32"/>
      <c r="Y63" s="32"/>
      <c r="Z63" s="32"/>
      <c r="AA63" s="31"/>
      <c r="AB63" s="34"/>
      <c r="AC63" s="34"/>
      <c r="AD63" s="34"/>
      <c r="AE63" s="31"/>
      <c r="AF63" s="34"/>
      <c r="AG63" s="34"/>
      <c r="AH63" s="34"/>
      <c r="AI63" s="31"/>
      <c r="AJ63" s="34"/>
      <c r="AK63" s="34"/>
      <c r="AL63" s="34"/>
      <c r="AM63" s="31"/>
      <c r="AN63" s="34"/>
      <c r="AO63" s="34"/>
      <c r="AP63" s="34"/>
      <c r="AQ63" s="31"/>
      <c r="AR63" s="34"/>
      <c r="AS63" s="34"/>
      <c r="AT63" s="34"/>
      <c r="AU63" s="31"/>
      <c r="AV63" s="34"/>
      <c r="AW63" s="34"/>
      <c r="AX63" s="34"/>
      <c r="AY63" s="31"/>
    </row>
    <row r="64" spans="1:51" s="35" customFormat="1" ht="15.75" x14ac:dyDescent="0.25">
      <c r="A64" s="48" t="s">
        <v>49</v>
      </c>
      <c r="B64" s="48"/>
      <c r="C64" s="49">
        <f t="shared" ref="C64:J64" si="15">SUM(C48:C63)</f>
        <v>780</v>
      </c>
      <c r="D64" s="49">
        <f t="shared" si="15"/>
        <v>220</v>
      </c>
      <c r="E64" s="49">
        <f t="shared" si="15"/>
        <v>560</v>
      </c>
      <c r="F64" s="49">
        <f t="shared" si="15"/>
        <v>600</v>
      </c>
      <c r="G64" s="49">
        <f t="shared" si="15"/>
        <v>0</v>
      </c>
      <c r="H64" s="49">
        <f t="shared" si="15"/>
        <v>16</v>
      </c>
      <c r="I64" s="49">
        <f t="shared" si="15"/>
        <v>0</v>
      </c>
      <c r="J64" s="49">
        <f t="shared" si="15"/>
        <v>29</v>
      </c>
      <c r="K64" s="49">
        <f>SUM(O64,S64,W64,AA64,AE64,AI64,AM64,AQ64,AU64,AY64)</f>
        <v>45</v>
      </c>
      <c r="L64" s="49">
        <f>SUM(L48:L63)</f>
        <v>30</v>
      </c>
      <c r="M64" s="49">
        <f t="shared" ref="M64:AY64" si="16">SUM(M48:M63)</f>
        <v>0</v>
      </c>
      <c r="N64" s="49">
        <f t="shared" si="16"/>
        <v>95</v>
      </c>
      <c r="O64" s="49">
        <f t="shared" si="16"/>
        <v>7</v>
      </c>
      <c r="P64" s="49">
        <f t="shared" si="16"/>
        <v>45</v>
      </c>
      <c r="Q64" s="49">
        <f t="shared" si="16"/>
        <v>0</v>
      </c>
      <c r="R64" s="49">
        <f t="shared" si="16"/>
        <v>105</v>
      </c>
      <c r="S64" s="50">
        <f t="shared" si="16"/>
        <v>9</v>
      </c>
      <c r="T64" s="49">
        <f t="shared" si="16"/>
        <v>65</v>
      </c>
      <c r="U64" s="49">
        <f t="shared" si="16"/>
        <v>0</v>
      </c>
      <c r="V64" s="49">
        <f t="shared" si="16"/>
        <v>165</v>
      </c>
      <c r="W64" s="49">
        <f t="shared" si="16"/>
        <v>13</v>
      </c>
      <c r="X64" s="49">
        <f t="shared" si="16"/>
        <v>80</v>
      </c>
      <c r="Y64" s="49">
        <f t="shared" si="16"/>
        <v>0</v>
      </c>
      <c r="Z64" s="49">
        <f t="shared" si="16"/>
        <v>195</v>
      </c>
      <c r="AA64" s="49">
        <f t="shared" si="16"/>
        <v>16</v>
      </c>
      <c r="AB64" s="49">
        <f t="shared" si="16"/>
        <v>0</v>
      </c>
      <c r="AC64" s="49">
        <f t="shared" si="16"/>
        <v>0</v>
      </c>
      <c r="AD64" s="49">
        <f t="shared" si="16"/>
        <v>0</v>
      </c>
      <c r="AE64" s="49">
        <f t="shared" si="16"/>
        <v>0</v>
      </c>
      <c r="AF64" s="49">
        <f t="shared" si="16"/>
        <v>0</v>
      </c>
      <c r="AG64" s="49">
        <f t="shared" si="16"/>
        <v>0</v>
      </c>
      <c r="AH64" s="49">
        <f t="shared" si="16"/>
        <v>0</v>
      </c>
      <c r="AI64" s="49">
        <f t="shared" si="16"/>
        <v>0</v>
      </c>
      <c r="AJ64" s="49">
        <f t="shared" si="16"/>
        <v>0</v>
      </c>
      <c r="AK64" s="49">
        <f t="shared" si="16"/>
        <v>0</v>
      </c>
      <c r="AL64" s="49">
        <f t="shared" si="16"/>
        <v>0</v>
      </c>
      <c r="AM64" s="49">
        <f t="shared" si="16"/>
        <v>0</v>
      </c>
      <c r="AN64" s="49">
        <f t="shared" si="16"/>
        <v>0</v>
      </c>
      <c r="AO64" s="49">
        <f t="shared" si="16"/>
        <v>0</v>
      </c>
      <c r="AP64" s="49">
        <f t="shared" si="16"/>
        <v>0</v>
      </c>
      <c r="AQ64" s="49">
        <f t="shared" si="16"/>
        <v>0</v>
      </c>
      <c r="AR64" s="49">
        <f t="shared" si="16"/>
        <v>0</v>
      </c>
      <c r="AS64" s="49">
        <f t="shared" si="16"/>
        <v>0</v>
      </c>
      <c r="AT64" s="49">
        <f t="shared" si="16"/>
        <v>0</v>
      </c>
      <c r="AU64" s="49">
        <f t="shared" si="16"/>
        <v>0</v>
      </c>
      <c r="AV64" s="49">
        <f t="shared" si="16"/>
        <v>0</v>
      </c>
      <c r="AW64" s="49">
        <f t="shared" si="16"/>
        <v>0</v>
      </c>
      <c r="AX64" s="49">
        <f t="shared" si="16"/>
        <v>0</v>
      </c>
      <c r="AY64" s="49">
        <f t="shared" si="16"/>
        <v>0</v>
      </c>
    </row>
    <row r="65" spans="1:51" s="51" customFormat="1" ht="15.75" x14ac:dyDescent="0.25">
      <c r="A65" s="63" t="s">
        <v>89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5"/>
      <c r="AY65" s="66"/>
    </row>
    <row r="66" spans="1:51" s="51" customFormat="1" ht="15.75" x14ac:dyDescent="0.25">
      <c r="A66" s="63" t="s">
        <v>90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5"/>
    </row>
    <row r="67" spans="1:51" s="35" customFormat="1" ht="45" x14ac:dyDescent="0.25">
      <c r="A67" s="39">
        <v>48</v>
      </c>
      <c r="B67" s="61" t="s">
        <v>91</v>
      </c>
      <c r="C67" s="52">
        <f t="shared" ref="C67:C78" si="17">SUM(L67:N67,P67:R67,T67:V67,X67:Z67,AB67:AD67,AF67:AH67,AJ67:AL67,AN67:AP67,AR67:AT67,AV67:AX67)</f>
        <v>40</v>
      </c>
      <c r="D67" s="34">
        <f t="shared" ref="D67:D78" si="18">SUM(AF67:AG67,AB67:AC67,X67:Y67,T67:U67,P67:Q67,L67:M67,AJ67:AK67,AN67:AO67,AR67:AS67,AV67:AW67)</f>
        <v>15</v>
      </c>
      <c r="E67" s="34">
        <f t="shared" ref="E67:E78" si="19">SUM(N67:N67,R67:R67,V67:V67,Z67:Z67,AD67:AD67,AH67:AH67,AL67:AL67,AP67:AP67,AT67:AT67,AX67:AX67)</f>
        <v>25</v>
      </c>
      <c r="F67" s="34">
        <v>20</v>
      </c>
      <c r="G67" s="34" t="s">
        <v>39</v>
      </c>
      <c r="H67" s="31">
        <v>1</v>
      </c>
      <c r="I67" s="31"/>
      <c r="J67" s="31">
        <v>1</v>
      </c>
      <c r="K67" s="31">
        <f t="shared" ref="K67:K78" si="20">SUM(O67,S67,W67,AA67,AE67,AI67,AM67,AQ67,AU67,AY67)</f>
        <v>2</v>
      </c>
      <c r="L67" s="32"/>
      <c r="M67" s="32"/>
      <c r="N67" s="32"/>
      <c r="O67" s="31"/>
      <c r="P67" s="32"/>
      <c r="Q67" s="32"/>
      <c r="R67" s="32"/>
      <c r="S67" s="33"/>
      <c r="T67" s="32">
        <v>15</v>
      </c>
      <c r="U67" s="32"/>
      <c r="V67" s="32">
        <v>25</v>
      </c>
      <c r="W67" s="31">
        <v>2</v>
      </c>
      <c r="X67" s="32"/>
      <c r="Y67" s="32"/>
      <c r="Z67" s="32"/>
      <c r="AA67" s="31"/>
      <c r="AB67" s="34"/>
      <c r="AC67" s="34"/>
      <c r="AD67" s="34"/>
      <c r="AE67" s="31"/>
      <c r="AF67" s="34"/>
      <c r="AG67" s="34"/>
      <c r="AH67" s="34"/>
      <c r="AI67" s="31"/>
      <c r="AJ67" s="34"/>
      <c r="AK67" s="34"/>
      <c r="AL67" s="34"/>
      <c r="AM67" s="31"/>
      <c r="AN67" s="34"/>
      <c r="AO67" s="34"/>
      <c r="AP67" s="34"/>
      <c r="AQ67" s="31"/>
      <c r="AR67" s="34"/>
      <c r="AS67" s="34"/>
      <c r="AT67" s="34"/>
      <c r="AU67" s="31"/>
      <c r="AV67" s="34"/>
      <c r="AW67" s="34"/>
      <c r="AX67" s="34"/>
      <c r="AY67" s="31"/>
    </row>
    <row r="68" spans="1:51" s="35" customFormat="1" ht="30" x14ac:dyDescent="0.25">
      <c r="A68" s="39">
        <v>49</v>
      </c>
      <c r="B68" s="61" t="s">
        <v>92</v>
      </c>
      <c r="C68" s="52">
        <f t="shared" si="17"/>
        <v>35</v>
      </c>
      <c r="D68" s="34">
        <f t="shared" si="18"/>
        <v>15</v>
      </c>
      <c r="E68" s="34">
        <f t="shared" si="19"/>
        <v>20</v>
      </c>
      <c r="F68" s="34">
        <v>25</v>
      </c>
      <c r="G68" s="34" t="s">
        <v>39</v>
      </c>
      <c r="H68" s="31">
        <v>1</v>
      </c>
      <c r="I68" s="31"/>
      <c r="J68" s="31">
        <v>1</v>
      </c>
      <c r="K68" s="31">
        <f t="shared" si="20"/>
        <v>2</v>
      </c>
      <c r="L68" s="32"/>
      <c r="M68" s="32"/>
      <c r="N68" s="32"/>
      <c r="O68" s="31"/>
      <c r="P68" s="32"/>
      <c r="Q68" s="32"/>
      <c r="R68" s="32"/>
      <c r="S68" s="33"/>
      <c r="T68" s="32">
        <v>15</v>
      </c>
      <c r="U68" s="32"/>
      <c r="V68" s="32">
        <v>20</v>
      </c>
      <c r="W68" s="31">
        <v>2</v>
      </c>
      <c r="X68" s="32"/>
      <c r="Y68" s="32"/>
      <c r="Z68" s="32"/>
      <c r="AA68" s="31"/>
      <c r="AB68" s="34"/>
      <c r="AC68" s="34"/>
      <c r="AD68" s="34"/>
      <c r="AE68" s="31"/>
      <c r="AF68" s="34"/>
      <c r="AG68" s="34"/>
      <c r="AH68" s="34"/>
      <c r="AI68" s="31"/>
      <c r="AJ68" s="34"/>
      <c r="AK68" s="34"/>
      <c r="AL68" s="34"/>
      <c r="AM68" s="31"/>
      <c r="AN68" s="34"/>
      <c r="AO68" s="34"/>
      <c r="AP68" s="34"/>
      <c r="AQ68" s="31"/>
      <c r="AR68" s="34"/>
      <c r="AS68" s="34"/>
      <c r="AT68" s="34"/>
      <c r="AU68" s="31"/>
      <c r="AV68" s="34"/>
      <c r="AW68" s="34"/>
      <c r="AX68" s="34"/>
      <c r="AY68" s="31"/>
    </row>
    <row r="69" spans="1:51" s="35" customFormat="1" ht="30" x14ac:dyDescent="0.25">
      <c r="A69" s="39">
        <v>50</v>
      </c>
      <c r="B69" s="61" t="s">
        <v>93</v>
      </c>
      <c r="C69" s="52">
        <f t="shared" si="17"/>
        <v>35</v>
      </c>
      <c r="D69" s="34">
        <f t="shared" si="18"/>
        <v>15</v>
      </c>
      <c r="E69" s="34">
        <f t="shared" si="19"/>
        <v>20</v>
      </c>
      <c r="F69" s="34">
        <v>25</v>
      </c>
      <c r="G69" s="34" t="s">
        <v>39</v>
      </c>
      <c r="H69" s="31">
        <v>1</v>
      </c>
      <c r="I69" s="31"/>
      <c r="J69" s="31">
        <v>1</v>
      </c>
      <c r="K69" s="31">
        <f t="shared" si="20"/>
        <v>2</v>
      </c>
      <c r="L69" s="32"/>
      <c r="M69" s="32"/>
      <c r="N69" s="32"/>
      <c r="O69" s="31"/>
      <c r="P69" s="32"/>
      <c r="Q69" s="32"/>
      <c r="R69" s="32"/>
      <c r="S69" s="33"/>
      <c r="T69" s="32">
        <v>15</v>
      </c>
      <c r="U69" s="32"/>
      <c r="V69" s="32">
        <v>20</v>
      </c>
      <c r="W69" s="31">
        <v>2</v>
      </c>
      <c r="X69" s="32"/>
      <c r="Y69" s="32"/>
      <c r="Z69" s="32"/>
      <c r="AA69" s="31"/>
      <c r="AB69" s="34"/>
      <c r="AC69" s="34"/>
      <c r="AD69" s="34"/>
      <c r="AE69" s="31"/>
      <c r="AF69" s="34"/>
      <c r="AG69" s="34"/>
      <c r="AH69" s="34"/>
      <c r="AI69" s="31"/>
      <c r="AJ69" s="34"/>
      <c r="AK69" s="34"/>
      <c r="AL69" s="34"/>
      <c r="AM69" s="31"/>
      <c r="AN69" s="34"/>
      <c r="AO69" s="34"/>
      <c r="AP69" s="34"/>
      <c r="AQ69" s="31"/>
      <c r="AR69" s="34"/>
      <c r="AS69" s="34"/>
      <c r="AT69" s="34"/>
      <c r="AU69" s="31"/>
      <c r="AV69" s="34"/>
      <c r="AW69" s="34"/>
      <c r="AX69" s="34"/>
      <c r="AY69" s="31"/>
    </row>
    <row r="70" spans="1:51" s="35" customFormat="1" ht="30" x14ac:dyDescent="0.25">
      <c r="A70" s="39">
        <v>51</v>
      </c>
      <c r="B70" s="61" t="s">
        <v>94</v>
      </c>
      <c r="C70" s="52">
        <f t="shared" si="17"/>
        <v>40</v>
      </c>
      <c r="D70" s="34">
        <f t="shared" si="18"/>
        <v>15</v>
      </c>
      <c r="E70" s="34">
        <f t="shared" si="19"/>
        <v>25</v>
      </c>
      <c r="F70" s="34">
        <v>20</v>
      </c>
      <c r="G70" s="34" t="s">
        <v>39</v>
      </c>
      <c r="H70" s="31">
        <v>1</v>
      </c>
      <c r="I70" s="31"/>
      <c r="J70" s="31">
        <v>1</v>
      </c>
      <c r="K70" s="31">
        <f t="shared" si="20"/>
        <v>2</v>
      </c>
      <c r="L70" s="32"/>
      <c r="M70" s="32"/>
      <c r="N70" s="32"/>
      <c r="O70" s="31"/>
      <c r="P70" s="32"/>
      <c r="Q70" s="32"/>
      <c r="R70" s="32"/>
      <c r="S70" s="33"/>
      <c r="T70" s="32"/>
      <c r="U70" s="32"/>
      <c r="V70" s="32"/>
      <c r="W70" s="31"/>
      <c r="X70" s="32">
        <v>15</v>
      </c>
      <c r="Y70" s="32"/>
      <c r="Z70" s="32">
        <v>25</v>
      </c>
      <c r="AA70" s="31">
        <v>2</v>
      </c>
      <c r="AB70" s="32"/>
      <c r="AC70" s="32"/>
      <c r="AD70" s="32"/>
      <c r="AE70" s="31"/>
      <c r="AF70" s="34"/>
      <c r="AG70" s="34"/>
      <c r="AH70" s="34"/>
      <c r="AI70" s="31"/>
      <c r="AJ70" s="34"/>
      <c r="AK70" s="34"/>
      <c r="AL70" s="34"/>
      <c r="AM70" s="31"/>
      <c r="AN70" s="34"/>
      <c r="AO70" s="34"/>
      <c r="AP70" s="34"/>
      <c r="AQ70" s="31"/>
      <c r="AR70" s="34"/>
      <c r="AS70" s="34"/>
      <c r="AT70" s="34"/>
      <c r="AU70" s="31"/>
      <c r="AV70" s="34"/>
      <c r="AW70" s="34"/>
      <c r="AX70" s="34"/>
      <c r="AY70" s="31"/>
    </row>
    <row r="71" spans="1:51" s="35" customFormat="1" ht="30" x14ac:dyDescent="0.25">
      <c r="A71" s="39">
        <v>52</v>
      </c>
      <c r="B71" s="61" t="s">
        <v>95</v>
      </c>
      <c r="C71" s="52">
        <f t="shared" si="17"/>
        <v>35</v>
      </c>
      <c r="D71" s="34">
        <f t="shared" si="18"/>
        <v>15</v>
      </c>
      <c r="E71" s="34">
        <f t="shared" si="19"/>
        <v>20</v>
      </c>
      <c r="F71" s="34">
        <v>25</v>
      </c>
      <c r="G71" s="34" t="s">
        <v>39</v>
      </c>
      <c r="H71" s="31">
        <v>1</v>
      </c>
      <c r="I71" s="31"/>
      <c r="J71" s="31">
        <v>1</v>
      </c>
      <c r="K71" s="31">
        <f t="shared" si="20"/>
        <v>2</v>
      </c>
      <c r="L71" s="32"/>
      <c r="M71" s="32"/>
      <c r="N71" s="32"/>
      <c r="O71" s="31"/>
      <c r="P71" s="32"/>
      <c r="Q71" s="32"/>
      <c r="R71" s="32"/>
      <c r="S71" s="33"/>
      <c r="T71" s="32">
        <v>15</v>
      </c>
      <c r="U71" s="32"/>
      <c r="V71" s="32">
        <v>20</v>
      </c>
      <c r="W71" s="31">
        <v>2</v>
      </c>
      <c r="X71" s="34"/>
      <c r="Y71" s="34"/>
      <c r="Z71" s="34"/>
      <c r="AA71" s="31"/>
      <c r="AB71" s="34"/>
      <c r="AC71" s="34"/>
      <c r="AD71" s="34"/>
      <c r="AE71" s="31"/>
      <c r="AF71" s="34"/>
      <c r="AG71" s="34"/>
      <c r="AH71" s="34"/>
      <c r="AI71" s="31"/>
      <c r="AJ71" s="34"/>
      <c r="AK71" s="34"/>
      <c r="AL71" s="34"/>
      <c r="AM71" s="31"/>
      <c r="AN71" s="34"/>
      <c r="AO71" s="34"/>
      <c r="AP71" s="34"/>
      <c r="AQ71" s="31"/>
      <c r="AR71" s="34"/>
      <c r="AS71" s="34"/>
      <c r="AT71" s="34"/>
      <c r="AU71" s="31"/>
      <c r="AV71" s="34"/>
      <c r="AW71" s="34"/>
      <c r="AX71" s="34"/>
      <c r="AY71" s="31"/>
    </row>
    <row r="72" spans="1:51" s="35" customFormat="1" ht="30" x14ac:dyDescent="0.25">
      <c r="A72" s="39">
        <v>53</v>
      </c>
      <c r="B72" s="61" t="s">
        <v>96</v>
      </c>
      <c r="C72" s="52">
        <f t="shared" si="17"/>
        <v>35</v>
      </c>
      <c r="D72" s="34">
        <f t="shared" si="18"/>
        <v>15</v>
      </c>
      <c r="E72" s="34">
        <f t="shared" si="19"/>
        <v>20</v>
      </c>
      <c r="F72" s="34">
        <v>25</v>
      </c>
      <c r="G72" s="34" t="s">
        <v>39</v>
      </c>
      <c r="H72" s="31">
        <v>1</v>
      </c>
      <c r="I72" s="31"/>
      <c r="J72" s="31">
        <v>1</v>
      </c>
      <c r="K72" s="31">
        <f t="shared" si="20"/>
        <v>2</v>
      </c>
      <c r="L72" s="32"/>
      <c r="M72" s="32"/>
      <c r="N72" s="32"/>
      <c r="O72" s="31"/>
      <c r="P72" s="32"/>
      <c r="Q72" s="32"/>
      <c r="R72" s="32"/>
      <c r="S72" s="33"/>
      <c r="T72" s="32">
        <v>15</v>
      </c>
      <c r="U72" s="32"/>
      <c r="V72" s="32">
        <v>20</v>
      </c>
      <c r="W72" s="31">
        <v>2</v>
      </c>
      <c r="X72" s="32"/>
      <c r="Y72" s="32"/>
      <c r="Z72" s="32"/>
      <c r="AA72" s="31"/>
      <c r="AB72" s="32"/>
      <c r="AC72" s="32"/>
      <c r="AD72" s="32"/>
      <c r="AE72" s="31"/>
      <c r="AF72" s="34"/>
      <c r="AG72" s="34"/>
      <c r="AH72" s="34"/>
      <c r="AI72" s="31"/>
      <c r="AJ72" s="34"/>
      <c r="AK72" s="34"/>
      <c r="AL72" s="34"/>
      <c r="AM72" s="31"/>
      <c r="AN72" s="34"/>
      <c r="AO72" s="34"/>
      <c r="AP72" s="34"/>
      <c r="AQ72" s="31"/>
      <c r="AR72" s="34"/>
      <c r="AS72" s="34"/>
      <c r="AT72" s="34"/>
      <c r="AU72" s="31"/>
      <c r="AV72" s="34"/>
      <c r="AW72" s="34"/>
      <c r="AX72" s="34"/>
      <c r="AY72" s="31"/>
    </row>
    <row r="73" spans="1:51" s="35" customFormat="1" ht="15.75" x14ac:dyDescent="0.25">
      <c r="A73" s="39">
        <v>54</v>
      </c>
      <c r="B73" s="61" t="s">
        <v>97</v>
      </c>
      <c r="C73" s="52">
        <f t="shared" si="17"/>
        <v>35</v>
      </c>
      <c r="D73" s="34">
        <f t="shared" si="18"/>
        <v>15</v>
      </c>
      <c r="E73" s="34">
        <f t="shared" si="19"/>
        <v>20</v>
      </c>
      <c r="F73" s="34">
        <v>25</v>
      </c>
      <c r="G73" s="34" t="s">
        <v>39</v>
      </c>
      <c r="H73" s="31">
        <v>1</v>
      </c>
      <c r="I73" s="31"/>
      <c r="J73" s="31">
        <v>1</v>
      </c>
      <c r="K73" s="31">
        <f t="shared" si="20"/>
        <v>2</v>
      </c>
      <c r="L73" s="32"/>
      <c r="M73" s="32"/>
      <c r="N73" s="32"/>
      <c r="O73" s="31"/>
      <c r="P73" s="32"/>
      <c r="Q73" s="32"/>
      <c r="R73" s="32"/>
      <c r="S73" s="33"/>
      <c r="T73" s="32">
        <v>15</v>
      </c>
      <c r="U73" s="32"/>
      <c r="V73" s="32">
        <v>20</v>
      </c>
      <c r="W73" s="31">
        <v>2</v>
      </c>
      <c r="X73" s="32"/>
      <c r="Y73" s="32"/>
      <c r="Z73" s="32"/>
      <c r="AA73" s="31"/>
      <c r="AB73" s="32"/>
      <c r="AC73" s="32"/>
      <c r="AD73" s="32"/>
      <c r="AE73" s="31"/>
      <c r="AF73" s="34"/>
      <c r="AG73" s="34"/>
      <c r="AH73" s="34"/>
      <c r="AI73" s="31"/>
      <c r="AJ73" s="34"/>
      <c r="AK73" s="34"/>
      <c r="AL73" s="34"/>
      <c r="AM73" s="31"/>
      <c r="AN73" s="34"/>
      <c r="AO73" s="34"/>
      <c r="AP73" s="34"/>
      <c r="AQ73" s="31"/>
      <c r="AR73" s="34"/>
      <c r="AS73" s="34"/>
      <c r="AT73" s="34"/>
      <c r="AU73" s="31"/>
      <c r="AV73" s="34"/>
      <c r="AW73" s="34"/>
      <c r="AX73" s="34"/>
      <c r="AY73" s="31"/>
    </row>
    <row r="74" spans="1:51" s="35" customFormat="1" ht="30" x14ac:dyDescent="0.25">
      <c r="A74" s="39">
        <v>55</v>
      </c>
      <c r="B74" s="61" t="s">
        <v>98</v>
      </c>
      <c r="C74" s="52">
        <f t="shared" si="17"/>
        <v>35</v>
      </c>
      <c r="D74" s="34">
        <f t="shared" si="18"/>
        <v>15</v>
      </c>
      <c r="E74" s="34">
        <f t="shared" si="19"/>
        <v>20</v>
      </c>
      <c r="F74" s="34">
        <v>25</v>
      </c>
      <c r="G74" s="34" t="s">
        <v>39</v>
      </c>
      <c r="H74" s="31">
        <v>1</v>
      </c>
      <c r="I74" s="31"/>
      <c r="J74" s="31">
        <v>1</v>
      </c>
      <c r="K74" s="31">
        <f t="shared" si="20"/>
        <v>2</v>
      </c>
      <c r="L74" s="32"/>
      <c r="M74" s="32"/>
      <c r="N74" s="32"/>
      <c r="O74" s="31"/>
      <c r="P74" s="32"/>
      <c r="Q74" s="32"/>
      <c r="R74" s="32"/>
      <c r="S74" s="33"/>
      <c r="T74" s="32"/>
      <c r="U74" s="32"/>
      <c r="V74" s="32"/>
      <c r="W74" s="31"/>
      <c r="X74" s="32">
        <v>15</v>
      </c>
      <c r="Y74" s="32"/>
      <c r="Z74" s="32">
        <v>20</v>
      </c>
      <c r="AA74" s="31">
        <v>2</v>
      </c>
      <c r="AB74" s="32"/>
      <c r="AC74" s="32"/>
      <c r="AD74" s="32"/>
      <c r="AE74" s="31"/>
      <c r="AF74" s="34"/>
      <c r="AG74" s="34"/>
      <c r="AH74" s="34"/>
      <c r="AI74" s="31"/>
      <c r="AJ74" s="34"/>
      <c r="AK74" s="34"/>
      <c r="AL74" s="34"/>
      <c r="AM74" s="31"/>
      <c r="AN74" s="34"/>
      <c r="AO74" s="34"/>
      <c r="AP74" s="34"/>
      <c r="AQ74" s="31"/>
      <c r="AR74" s="34"/>
      <c r="AS74" s="34"/>
      <c r="AT74" s="34"/>
      <c r="AU74" s="31"/>
      <c r="AV74" s="34"/>
      <c r="AW74" s="34"/>
      <c r="AX74" s="34"/>
      <c r="AY74" s="31"/>
    </row>
    <row r="75" spans="1:51" s="35" customFormat="1" ht="15.75" x14ac:dyDescent="0.25">
      <c r="A75" s="39">
        <v>56</v>
      </c>
      <c r="B75" s="61" t="s">
        <v>99</v>
      </c>
      <c r="C75" s="52">
        <f t="shared" si="17"/>
        <v>35</v>
      </c>
      <c r="D75" s="34">
        <f t="shared" si="18"/>
        <v>15</v>
      </c>
      <c r="E75" s="34">
        <f t="shared" si="19"/>
        <v>20</v>
      </c>
      <c r="F75" s="34">
        <v>25</v>
      </c>
      <c r="G75" s="34" t="s">
        <v>39</v>
      </c>
      <c r="H75" s="31">
        <v>1</v>
      </c>
      <c r="I75" s="31"/>
      <c r="J75" s="31">
        <v>1</v>
      </c>
      <c r="K75" s="31">
        <f t="shared" si="20"/>
        <v>2</v>
      </c>
      <c r="L75" s="32"/>
      <c r="M75" s="32"/>
      <c r="N75" s="32"/>
      <c r="O75" s="31"/>
      <c r="P75" s="32"/>
      <c r="Q75" s="32"/>
      <c r="R75" s="32"/>
      <c r="S75" s="33"/>
      <c r="T75" s="32">
        <v>15</v>
      </c>
      <c r="U75" s="32"/>
      <c r="V75" s="32">
        <v>20</v>
      </c>
      <c r="W75" s="31">
        <v>2</v>
      </c>
      <c r="X75" s="32"/>
      <c r="Y75" s="32"/>
      <c r="Z75" s="32"/>
      <c r="AA75" s="31"/>
      <c r="AB75" s="32"/>
      <c r="AC75" s="32"/>
      <c r="AD75" s="32"/>
      <c r="AE75" s="31"/>
      <c r="AF75" s="34"/>
      <c r="AG75" s="34"/>
      <c r="AH75" s="34"/>
      <c r="AI75" s="31"/>
      <c r="AJ75" s="34"/>
      <c r="AK75" s="34"/>
      <c r="AL75" s="34"/>
      <c r="AM75" s="31"/>
      <c r="AN75" s="34"/>
      <c r="AO75" s="34"/>
      <c r="AP75" s="34"/>
      <c r="AQ75" s="31"/>
      <c r="AR75" s="34"/>
      <c r="AS75" s="34"/>
      <c r="AT75" s="34"/>
      <c r="AU75" s="31"/>
      <c r="AV75" s="34"/>
      <c r="AW75" s="34"/>
      <c r="AX75" s="34"/>
      <c r="AY75" s="31"/>
    </row>
    <row r="76" spans="1:51" s="35" customFormat="1" ht="30" x14ac:dyDescent="0.25">
      <c r="A76" s="39">
        <v>57</v>
      </c>
      <c r="B76" s="61" t="s">
        <v>100</v>
      </c>
      <c r="C76" s="52">
        <f t="shared" si="17"/>
        <v>35</v>
      </c>
      <c r="D76" s="34">
        <f t="shared" si="18"/>
        <v>15</v>
      </c>
      <c r="E76" s="34">
        <f t="shared" si="19"/>
        <v>20</v>
      </c>
      <c r="F76" s="34">
        <v>25</v>
      </c>
      <c r="G76" s="34" t="s">
        <v>39</v>
      </c>
      <c r="H76" s="31">
        <v>1</v>
      </c>
      <c r="I76" s="31"/>
      <c r="J76" s="31">
        <v>1</v>
      </c>
      <c r="K76" s="31">
        <f t="shared" si="20"/>
        <v>2</v>
      </c>
      <c r="L76" s="32"/>
      <c r="M76" s="32"/>
      <c r="N76" s="32"/>
      <c r="O76" s="31"/>
      <c r="P76" s="32"/>
      <c r="Q76" s="32"/>
      <c r="R76" s="32"/>
      <c r="S76" s="33"/>
      <c r="T76" s="32"/>
      <c r="U76" s="32"/>
      <c r="V76" s="32"/>
      <c r="W76" s="31"/>
      <c r="X76" s="32">
        <v>15</v>
      </c>
      <c r="Y76" s="32"/>
      <c r="Z76" s="32">
        <v>20</v>
      </c>
      <c r="AA76" s="31">
        <v>2</v>
      </c>
      <c r="AB76" s="32"/>
      <c r="AC76" s="32"/>
      <c r="AD76" s="32"/>
      <c r="AE76" s="31"/>
      <c r="AF76" s="34"/>
      <c r="AG76" s="34"/>
      <c r="AH76" s="34"/>
      <c r="AI76" s="31"/>
      <c r="AJ76" s="34"/>
      <c r="AK76" s="34"/>
      <c r="AL76" s="34"/>
      <c r="AM76" s="31"/>
      <c r="AN76" s="34"/>
      <c r="AO76" s="34"/>
      <c r="AP76" s="34"/>
      <c r="AQ76" s="31"/>
      <c r="AR76" s="34"/>
      <c r="AS76" s="34"/>
      <c r="AT76" s="34"/>
      <c r="AU76" s="31"/>
      <c r="AV76" s="34"/>
      <c r="AW76" s="34"/>
      <c r="AX76" s="34"/>
      <c r="AY76" s="31"/>
    </row>
    <row r="77" spans="1:51" s="35" customFormat="1" ht="30" x14ac:dyDescent="0.25">
      <c r="A77" s="39">
        <v>58</v>
      </c>
      <c r="B77" s="61" t="s">
        <v>101</v>
      </c>
      <c r="C77" s="52">
        <f t="shared" si="17"/>
        <v>35</v>
      </c>
      <c r="D77" s="34">
        <f t="shared" si="18"/>
        <v>15</v>
      </c>
      <c r="E77" s="34">
        <f t="shared" si="19"/>
        <v>20</v>
      </c>
      <c r="F77" s="34">
        <v>25</v>
      </c>
      <c r="G77" s="34" t="s">
        <v>39</v>
      </c>
      <c r="H77" s="31">
        <v>1</v>
      </c>
      <c r="I77" s="31"/>
      <c r="J77" s="31">
        <v>1</v>
      </c>
      <c r="K77" s="31">
        <f t="shared" si="20"/>
        <v>2</v>
      </c>
      <c r="L77" s="32"/>
      <c r="M77" s="32"/>
      <c r="N77" s="32"/>
      <c r="O77" s="31"/>
      <c r="P77" s="32"/>
      <c r="Q77" s="32"/>
      <c r="R77" s="32"/>
      <c r="S77" s="33"/>
      <c r="T77" s="32"/>
      <c r="U77" s="32"/>
      <c r="V77" s="32"/>
      <c r="W77" s="31"/>
      <c r="X77" s="32">
        <v>15</v>
      </c>
      <c r="Y77" s="32"/>
      <c r="Z77" s="32">
        <v>20</v>
      </c>
      <c r="AA77" s="31">
        <v>2</v>
      </c>
      <c r="AB77" s="32"/>
      <c r="AC77" s="32"/>
      <c r="AD77" s="32"/>
      <c r="AE77" s="31"/>
      <c r="AF77" s="34"/>
      <c r="AG77" s="34"/>
      <c r="AH77" s="34"/>
      <c r="AI77" s="31"/>
      <c r="AJ77" s="34"/>
      <c r="AK77" s="34"/>
      <c r="AL77" s="34"/>
      <c r="AM77" s="31"/>
      <c r="AN77" s="34"/>
      <c r="AO77" s="34"/>
      <c r="AP77" s="34"/>
      <c r="AQ77" s="31"/>
      <c r="AR77" s="34"/>
      <c r="AS77" s="34"/>
      <c r="AT77" s="34"/>
      <c r="AU77" s="31"/>
      <c r="AV77" s="34"/>
      <c r="AW77" s="34"/>
      <c r="AX77" s="34"/>
      <c r="AY77" s="31"/>
    </row>
    <row r="78" spans="1:51" s="35" customFormat="1" ht="30" x14ac:dyDescent="0.25">
      <c r="A78" s="39">
        <v>59</v>
      </c>
      <c r="B78" s="61" t="s">
        <v>102</v>
      </c>
      <c r="C78" s="52">
        <f t="shared" si="17"/>
        <v>35</v>
      </c>
      <c r="D78" s="34">
        <f t="shared" si="18"/>
        <v>15</v>
      </c>
      <c r="E78" s="34">
        <f t="shared" si="19"/>
        <v>20</v>
      </c>
      <c r="F78" s="34">
        <v>25</v>
      </c>
      <c r="G78" s="34" t="s">
        <v>39</v>
      </c>
      <c r="H78" s="31">
        <v>1</v>
      </c>
      <c r="I78" s="31"/>
      <c r="J78" s="31">
        <v>1</v>
      </c>
      <c r="K78" s="31">
        <f t="shared" si="20"/>
        <v>2</v>
      </c>
      <c r="L78" s="52"/>
      <c r="M78" s="52"/>
      <c r="N78" s="52"/>
      <c r="O78" s="49"/>
      <c r="P78" s="52"/>
      <c r="Q78" s="52"/>
      <c r="R78" s="52"/>
      <c r="S78" s="50"/>
      <c r="T78" s="52"/>
      <c r="U78" s="52"/>
      <c r="V78" s="52"/>
      <c r="W78" s="49"/>
      <c r="X78" s="34">
        <v>15</v>
      </c>
      <c r="Y78" s="34"/>
      <c r="Z78" s="34">
        <v>20</v>
      </c>
      <c r="AA78" s="31">
        <v>2</v>
      </c>
      <c r="AB78" s="52"/>
      <c r="AC78" s="52"/>
      <c r="AD78" s="52"/>
      <c r="AE78" s="49"/>
      <c r="AF78" s="52"/>
      <c r="AG78" s="52"/>
      <c r="AH78" s="52"/>
      <c r="AI78" s="49"/>
      <c r="AJ78" s="52"/>
      <c r="AK78" s="52"/>
      <c r="AL78" s="52"/>
      <c r="AM78" s="49"/>
      <c r="AN78" s="52"/>
      <c r="AO78" s="52"/>
      <c r="AP78" s="52"/>
      <c r="AQ78" s="49"/>
      <c r="AR78" s="52"/>
      <c r="AS78" s="52"/>
      <c r="AT78" s="52"/>
      <c r="AU78" s="49"/>
      <c r="AV78" s="52"/>
      <c r="AW78" s="52"/>
      <c r="AX78" s="52"/>
      <c r="AY78" s="49"/>
    </row>
    <row r="79" spans="1:51" s="35" customFormat="1" ht="15.75" x14ac:dyDescent="0.25">
      <c r="A79" s="67" t="s">
        <v>49</v>
      </c>
      <c r="B79" s="67"/>
      <c r="C79" s="49">
        <f t="shared" ref="C79:AY79" si="21">SUM(C67:C78)</f>
        <v>430</v>
      </c>
      <c r="D79" s="49">
        <f t="shared" si="21"/>
        <v>180</v>
      </c>
      <c r="E79" s="49">
        <f t="shared" si="21"/>
        <v>250</v>
      </c>
      <c r="F79" s="49">
        <f t="shared" si="21"/>
        <v>290</v>
      </c>
      <c r="G79" s="49">
        <f t="shared" si="21"/>
        <v>0</v>
      </c>
      <c r="H79" s="49">
        <f>SUM(H67:H78)</f>
        <v>12</v>
      </c>
      <c r="I79" s="49">
        <f t="shared" ref="I79:J79" si="22">SUM(I67:I78)</f>
        <v>0</v>
      </c>
      <c r="J79" s="49">
        <f t="shared" si="22"/>
        <v>12</v>
      </c>
      <c r="K79" s="49">
        <f t="shared" si="21"/>
        <v>24</v>
      </c>
      <c r="L79" s="49">
        <f t="shared" si="21"/>
        <v>0</v>
      </c>
      <c r="M79" s="49">
        <f t="shared" si="21"/>
        <v>0</v>
      </c>
      <c r="N79" s="49">
        <f t="shared" si="21"/>
        <v>0</v>
      </c>
      <c r="O79" s="49">
        <f t="shared" si="21"/>
        <v>0</v>
      </c>
      <c r="P79" s="49">
        <f t="shared" si="21"/>
        <v>0</v>
      </c>
      <c r="Q79" s="49">
        <f t="shared" si="21"/>
        <v>0</v>
      </c>
      <c r="R79" s="49">
        <f t="shared" si="21"/>
        <v>0</v>
      </c>
      <c r="S79" s="50">
        <f t="shared" si="21"/>
        <v>0</v>
      </c>
      <c r="T79" s="49">
        <f t="shared" si="21"/>
        <v>105</v>
      </c>
      <c r="U79" s="49">
        <f t="shared" si="21"/>
        <v>0</v>
      </c>
      <c r="V79" s="49">
        <f t="shared" si="21"/>
        <v>145</v>
      </c>
      <c r="W79" s="49">
        <f t="shared" si="21"/>
        <v>14</v>
      </c>
      <c r="X79" s="49">
        <f t="shared" si="21"/>
        <v>75</v>
      </c>
      <c r="Y79" s="49">
        <f t="shared" si="21"/>
        <v>0</v>
      </c>
      <c r="Z79" s="49">
        <f t="shared" si="21"/>
        <v>105</v>
      </c>
      <c r="AA79" s="49">
        <f t="shared" si="21"/>
        <v>10</v>
      </c>
      <c r="AB79" s="49">
        <f t="shared" si="21"/>
        <v>0</v>
      </c>
      <c r="AC79" s="49">
        <f t="shared" si="21"/>
        <v>0</v>
      </c>
      <c r="AD79" s="49">
        <f t="shared" si="21"/>
        <v>0</v>
      </c>
      <c r="AE79" s="49">
        <f t="shared" si="21"/>
        <v>0</v>
      </c>
      <c r="AF79" s="49">
        <f t="shared" si="21"/>
        <v>0</v>
      </c>
      <c r="AG79" s="49">
        <f t="shared" si="21"/>
        <v>0</v>
      </c>
      <c r="AH79" s="49">
        <f t="shared" si="21"/>
        <v>0</v>
      </c>
      <c r="AI79" s="49">
        <f t="shared" si="21"/>
        <v>0</v>
      </c>
      <c r="AJ79" s="49">
        <f t="shared" si="21"/>
        <v>0</v>
      </c>
      <c r="AK79" s="49">
        <f t="shared" si="21"/>
        <v>0</v>
      </c>
      <c r="AL79" s="49">
        <f t="shared" si="21"/>
        <v>0</v>
      </c>
      <c r="AM79" s="49">
        <f t="shared" si="21"/>
        <v>0</v>
      </c>
      <c r="AN79" s="49">
        <f t="shared" si="21"/>
        <v>0</v>
      </c>
      <c r="AO79" s="49">
        <f t="shared" si="21"/>
        <v>0</v>
      </c>
      <c r="AP79" s="49">
        <f t="shared" si="21"/>
        <v>0</v>
      </c>
      <c r="AQ79" s="49">
        <f t="shared" si="21"/>
        <v>0</v>
      </c>
      <c r="AR79" s="49">
        <f t="shared" si="21"/>
        <v>0</v>
      </c>
      <c r="AS79" s="49">
        <f t="shared" si="21"/>
        <v>0</v>
      </c>
      <c r="AT79" s="49">
        <f t="shared" si="21"/>
        <v>0</v>
      </c>
      <c r="AU79" s="49">
        <f t="shared" si="21"/>
        <v>0</v>
      </c>
      <c r="AV79" s="49">
        <f t="shared" si="21"/>
        <v>0</v>
      </c>
      <c r="AW79" s="49">
        <f t="shared" si="21"/>
        <v>0</v>
      </c>
      <c r="AX79" s="49">
        <f t="shared" si="21"/>
        <v>0</v>
      </c>
      <c r="AY79" s="49">
        <f t="shared" si="21"/>
        <v>0</v>
      </c>
    </row>
    <row r="80" spans="1:51" s="35" customFormat="1" ht="15.75" x14ac:dyDescent="0.25">
      <c r="A80" s="68" t="s">
        <v>103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70"/>
    </row>
    <row r="81" spans="1:51" s="35" customFormat="1" ht="15.75" x14ac:dyDescent="0.25">
      <c r="A81" s="39">
        <v>60</v>
      </c>
      <c r="B81" s="36" t="s">
        <v>104</v>
      </c>
      <c r="C81" s="52">
        <f>SUM(L81:N81,P81:R81,T81:V81,X81:Z81,AB81:AD81,AF81:AH81,AJ81:AL81,AN81:AP81,AR81:AT81,AV81:AX81)</f>
        <v>55</v>
      </c>
      <c r="D81" s="34">
        <f>SUM(AF81:AG81,AB81:AC81,X81:Y81,T81:U81,P81:Q81,L81:M81,AJ81:AK81,AN81:AO81,AR81:AS81,AV81:AW81)</f>
        <v>15</v>
      </c>
      <c r="E81" s="34">
        <f>SUM(N81:N81,R81:R81,V81:V81,Z81:Z81,AD81:AD81,AH81:AH81,AL81:AL81,AP81:AP81,AT81:AT81,AX81:AX81)</f>
        <v>40</v>
      </c>
      <c r="F81" s="34">
        <v>65</v>
      </c>
      <c r="G81" s="34" t="s">
        <v>37</v>
      </c>
      <c r="H81" s="31">
        <v>1</v>
      </c>
      <c r="I81" s="31"/>
      <c r="J81" s="31">
        <v>3</v>
      </c>
      <c r="K81" s="31">
        <f>SUM(O81,S81,W81,AA81,AE81,AI81,AM81,AQ81,AU81,AY81)</f>
        <v>4</v>
      </c>
      <c r="L81" s="32"/>
      <c r="M81" s="32"/>
      <c r="N81" s="32"/>
      <c r="O81" s="31"/>
      <c r="P81" s="32"/>
      <c r="Q81" s="32"/>
      <c r="R81" s="32"/>
      <c r="S81" s="33"/>
      <c r="T81" s="32"/>
      <c r="U81" s="32"/>
      <c r="V81" s="32"/>
      <c r="W81" s="31"/>
      <c r="X81" s="32"/>
      <c r="Y81" s="32"/>
      <c r="Z81" s="32"/>
      <c r="AA81" s="31"/>
      <c r="AB81" s="34"/>
      <c r="AC81" s="34"/>
      <c r="AD81" s="34"/>
      <c r="AE81" s="31"/>
      <c r="AF81" s="34">
        <v>15</v>
      </c>
      <c r="AG81" s="34"/>
      <c r="AH81" s="34">
        <v>40</v>
      </c>
      <c r="AI81" s="31">
        <v>4</v>
      </c>
      <c r="AJ81" s="34"/>
      <c r="AK81" s="34"/>
      <c r="AL81" s="34"/>
      <c r="AM81" s="31"/>
      <c r="AN81" s="34"/>
      <c r="AO81" s="34"/>
      <c r="AP81" s="34"/>
      <c r="AQ81" s="31"/>
      <c r="AR81" s="34"/>
      <c r="AS81" s="34"/>
      <c r="AT81" s="34"/>
      <c r="AU81" s="31"/>
      <c r="AV81" s="34"/>
      <c r="AW81" s="34"/>
      <c r="AX81" s="34"/>
      <c r="AY81" s="31"/>
    </row>
    <row r="82" spans="1:51" s="35" customFormat="1" ht="30" x14ac:dyDescent="0.25">
      <c r="A82" s="39">
        <v>61</v>
      </c>
      <c r="B82" s="36" t="s">
        <v>105</v>
      </c>
      <c r="C82" s="52">
        <f>SUM(L82:N82,P82:R82,T82:V82,X82:Z82,AB82:AD82,AF82:AH82,AJ82:AL82,AN82:AP82,AR82:AT82,AV82:AX82)</f>
        <v>45</v>
      </c>
      <c r="D82" s="34">
        <f>SUM(AF82:AG82,AB82:AC82,X82:Y82,T82:U82,P82:Q82,L82:M82,AJ82:AK82,AN82:AO82,AR82:AS82,AV82:AW82)</f>
        <v>15</v>
      </c>
      <c r="E82" s="34">
        <f>SUM(N82:N82,R82:R82,V82:V82,Z82:Z82,AD82:AD82,AH82:AH82,AL82:AL82,AP82:AP82,AT82:AT82,AX82:AX82)</f>
        <v>30</v>
      </c>
      <c r="F82" s="34">
        <v>45</v>
      </c>
      <c r="G82" s="34" t="s">
        <v>37</v>
      </c>
      <c r="H82" s="31">
        <v>1</v>
      </c>
      <c r="I82" s="31"/>
      <c r="J82" s="31">
        <v>2</v>
      </c>
      <c r="K82" s="31">
        <f>SUM(O82,S82,W82,AA82,AE82,AI82,AM82,AQ82,AU82,AY82)</f>
        <v>3</v>
      </c>
      <c r="L82" s="32"/>
      <c r="M82" s="32"/>
      <c r="N82" s="32"/>
      <c r="O82" s="31"/>
      <c r="P82" s="32"/>
      <c r="Q82" s="32"/>
      <c r="R82" s="32"/>
      <c r="S82" s="33"/>
      <c r="T82" s="32"/>
      <c r="U82" s="32"/>
      <c r="V82" s="32"/>
      <c r="W82" s="31"/>
      <c r="X82" s="32"/>
      <c r="Y82" s="32"/>
      <c r="Z82" s="32"/>
      <c r="AA82" s="31"/>
      <c r="AB82" s="34"/>
      <c r="AC82" s="34"/>
      <c r="AD82" s="34"/>
      <c r="AE82" s="31"/>
      <c r="AF82" s="34">
        <v>15</v>
      </c>
      <c r="AG82" s="34"/>
      <c r="AH82" s="34">
        <v>30</v>
      </c>
      <c r="AI82" s="31">
        <v>3</v>
      </c>
      <c r="AJ82" s="34"/>
      <c r="AK82" s="34"/>
      <c r="AL82" s="34"/>
      <c r="AM82" s="31"/>
      <c r="AN82" s="34"/>
      <c r="AO82" s="34"/>
      <c r="AP82" s="34"/>
      <c r="AQ82" s="31"/>
      <c r="AR82" s="34"/>
      <c r="AS82" s="34"/>
      <c r="AT82" s="34"/>
      <c r="AU82" s="31"/>
      <c r="AV82" s="34"/>
      <c r="AW82" s="34"/>
      <c r="AX82" s="34"/>
      <c r="AY82" s="31"/>
    </row>
    <row r="83" spans="1:51" s="35" customFormat="1" ht="15.75" x14ac:dyDescent="0.25">
      <c r="A83" s="39">
        <v>62</v>
      </c>
      <c r="B83" s="36" t="s">
        <v>106</v>
      </c>
      <c r="C83" s="52">
        <f>SUM(L83:N83,P83:R83,T83:V83,X83:Z83,AB83:AD83,AF83:AH83,AJ83:AL83,AN83:AP83,AR83:AT83,AV83:AX83)</f>
        <v>50</v>
      </c>
      <c r="D83" s="34">
        <f>SUM(AF83:AG83,AB83:AC83,X83:Y83,T83:U83,P83:Q83,L83:M83,AJ83:AK83,AN83:AO83,AR83:AS83,AV83:AW83)</f>
        <v>20</v>
      </c>
      <c r="E83" s="34">
        <f>SUM(N83:N83,R83:R83,V83:V83,Z83:Z83,AD83:AD83,AH83:AH83,AL83:AL83,AP83:AP83,AT83:AT83,AX83:AX83)</f>
        <v>30</v>
      </c>
      <c r="F83" s="34">
        <v>70</v>
      </c>
      <c r="G83" s="34" t="s">
        <v>37</v>
      </c>
      <c r="H83" s="31">
        <v>1</v>
      </c>
      <c r="I83" s="31"/>
      <c r="J83" s="31">
        <v>3</v>
      </c>
      <c r="K83" s="31">
        <f>SUM(O83,S83,W83,AA83,AE83,AI83,AM83,AQ83,AU83,AY83)</f>
        <v>4</v>
      </c>
      <c r="L83" s="32"/>
      <c r="M83" s="32"/>
      <c r="N83" s="32"/>
      <c r="O83" s="31"/>
      <c r="P83" s="32"/>
      <c r="Q83" s="32"/>
      <c r="R83" s="32"/>
      <c r="S83" s="33"/>
      <c r="T83" s="32"/>
      <c r="U83" s="32"/>
      <c r="V83" s="32"/>
      <c r="W83" s="31"/>
      <c r="X83" s="34"/>
      <c r="Y83" s="34"/>
      <c r="Z83" s="34"/>
      <c r="AA83" s="31"/>
      <c r="AB83" s="34"/>
      <c r="AC83" s="34"/>
      <c r="AD83" s="34"/>
      <c r="AE83" s="31"/>
      <c r="AF83" s="34">
        <v>20</v>
      </c>
      <c r="AG83" s="34"/>
      <c r="AH83" s="34">
        <v>30</v>
      </c>
      <c r="AI83" s="31">
        <v>4</v>
      </c>
      <c r="AJ83" s="34"/>
      <c r="AK83" s="34"/>
      <c r="AL83" s="34"/>
      <c r="AM83" s="31"/>
      <c r="AN83" s="34"/>
      <c r="AO83" s="34"/>
      <c r="AP83" s="34"/>
      <c r="AQ83" s="31"/>
      <c r="AR83" s="34"/>
      <c r="AS83" s="34"/>
      <c r="AT83" s="34"/>
      <c r="AU83" s="31"/>
      <c r="AV83" s="34"/>
      <c r="AW83" s="34"/>
      <c r="AX83" s="34"/>
      <c r="AY83" s="31"/>
    </row>
    <row r="84" spans="1:51" s="35" customFormat="1" ht="30" x14ac:dyDescent="0.25">
      <c r="A84" s="39">
        <v>63</v>
      </c>
      <c r="B84" s="36" t="s">
        <v>107</v>
      </c>
      <c r="C84" s="52">
        <f>SUM(L84:N84,P84:R84,T84:V84,X84:Z84,AB84:AD84,AF84:AH84,AJ84:AL84,AN84:AP84,AR84:AT84,AV84:AX84)</f>
        <v>70</v>
      </c>
      <c r="D84" s="34">
        <f>SUM(AF84:AG84,AB84:AC84,X84:Y84,T84:U84,P84:Q84,L84:M84,AJ84:AK84,AN84:AO84,AR84:AS84,AV84:AW84)</f>
        <v>30</v>
      </c>
      <c r="E84" s="34">
        <f>SUM(N84:N84,R84:R84,V84:V84,Z84:Z84,AD84:AD84,AH84:AH84,AL84:AL84,AP84:AP84,AT84:AT84,AX84:AX84)</f>
        <v>40</v>
      </c>
      <c r="F84" s="34">
        <v>80</v>
      </c>
      <c r="G84" s="34" t="s">
        <v>37</v>
      </c>
      <c r="H84" s="31">
        <v>2</v>
      </c>
      <c r="I84" s="31"/>
      <c r="J84" s="31">
        <v>3</v>
      </c>
      <c r="K84" s="31">
        <f>SUM(O84,S84,W84,AA84,AE84,AI84,AM84,AQ84,AU84,AY84)</f>
        <v>5</v>
      </c>
      <c r="L84" s="32"/>
      <c r="M84" s="32"/>
      <c r="N84" s="32"/>
      <c r="O84" s="31"/>
      <c r="P84" s="32"/>
      <c r="Q84" s="32"/>
      <c r="R84" s="32"/>
      <c r="S84" s="33"/>
      <c r="T84" s="32"/>
      <c r="U84" s="32"/>
      <c r="V84" s="32"/>
      <c r="W84" s="31"/>
      <c r="X84" s="32"/>
      <c r="Y84" s="32"/>
      <c r="Z84" s="32"/>
      <c r="AA84" s="31"/>
      <c r="AB84" s="34">
        <v>30</v>
      </c>
      <c r="AC84" s="34"/>
      <c r="AD84" s="34">
        <v>40</v>
      </c>
      <c r="AE84" s="31">
        <v>5</v>
      </c>
      <c r="AF84" s="34"/>
      <c r="AG84" s="34"/>
      <c r="AH84" s="34"/>
      <c r="AI84" s="31"/>
      <c r="AJ84" s="34"/>
      <c r="AK84" s="34"/>
      <c r="AL84" s="34"/>
      <c r="AM84" s="31"/>
      <c r="AN84" s="34"/>
      <c r="AO84" s="34"/>
      <c r="AP84" s="34"/>
      <c r="AQ84" s="31"/>
      <c r="AR84" s="34"/>
      <c r="AS84" s="34"/>
      <c r="AT84" s="34"/>
      <c r="AU84" s="31"/>
      <c r="AV84" s="34"/>
      <c r="AW84" s="34"/>
      <c r="AX84" s="34"/>
      <c r="AY84" s="31"/>
    </row>
    <row r="85" spans="1:51" s="35" customFormat="1" ht="15.75" x14ac:dyDescent="0.25">
      <c r="A85" s="39">
        <v>64</v>
      </c>
      <c r="B85" s="71" t="s">
        <v>108</v>
      </c>
      <c r="C85" s="52">
        <f>SUM(L85:N85,P85:R85,T85:V85,X85:Z85,AB85:AD85,AF85:AH85,AJ85:AL85,AN85:AP85,AR85:AT85,AV85:AX85)</f>
        <v>70</v>
      </c>
      <c r="D85" s="34">
        <f>SUM(AF85:AG85,AB85:AC85,X85:Y85,T85:U85,P85:Q85,L85:M85,AJ85:AK85,AN85:AO85,AR85:AS85,AV85:AW85)</f>
        <v>30</v>
      </c>
      <c r="E85" s="34">
        <f>SUM(N85:N85,R85:R85,V85:V85,Z85:Z85,AD85:AD85,AH85:AH85,AL85:AL85,AP85:AP85,AT85:AT85,AX85:AX85)</f>
        <v>40</v>
      </c>
      <c r="F85" s="34">
        <v>80</v>
      </c>
      <c r="G85" s="34" t="s">
        <v>37</v>
      </c>
      <c r="H85" s="31">
        <v>2</v>
      </c>
      <c r="I85" s="31"/>
      <c r="J85" s="31">
        <v>3</v>
      </c>
      <c r="K85" s="31">
        <f>SUM(O85,S85,W85,AA85,AE85,AI85,AM85,AQ85,AU85,AY85)</f>
        <v>5</v>
      </c>
      <c r="L85" s="52"/>
      <c r="M85" s="52"/>
      <c r="N85" s="52"/>
      <c r="O85" s="49"/>
      <c r="P85" s="52"/>
      <c r="Q85" s="52"/>
      <c r="R85" s="52"/>
      <c r="S85" s="50"/>
      <c r="T85" s="29"/>
      <c r="U85" s="52"/>
      <c r="V85" s="52"/>
      <c r="W85" s="49"/>
      <c r="X85" s="52"/>
      <c r="Y85" s="52"/>
      <c r="Z85" s="52"/>
      <c r="AA85" s="49"/>
      <c r="AB85" s="34">
        <v>30</v>
      </c>
      <c r="AC85" s="34"/>
      <c r="AD85" s="34">
        <v>40</v>
      </c>
      <c r="AE85" s="49">
        <v>5</v>
      </c>
      <c r="AF85" s="52"/>
      <c r="AG85" s="52"/>
      <c r="AH85" s="52"/>
      <c r="AI85" s="49"/>
      <c r="AJ85" s="52"/>
      <c r="AK85" s="52"/>
      <c r="AL85" s="52"/>
      <c r="AM85" s="49"/>
      <c r="AN85" s="52"/>
      <c r="AO85" s="52"/>
      <c r="AP85" s="52"/>
      <c r="AQ85" s="49"/>
      <c r="AR85" s="52"/>
      <c r="AS85" s="52"/>
      <c r="AT85" s="52"/>
      <c r="AU85" s="49"/>
      <c r="AV85" s="52"/>
      <c r="AW85" s="52"/>
      <c r="AX85" s="52"/>
      <c r="AY85" s="49"/>
    </row>
    <row r="86" spans="1:51" s="35" customFormat="1" ht="15.75" x14ac:dyDescent="0.25">
      <c r="A86" s="48" t="s">
        <v>49</v>
      </c>
      <c r="B86" s="48"/>
      <c r="C86" s="49">
        <f>SUM(C81:C85)</f>
        <v>290</v>
      </c>
      <c r="D86" s="49">
        <f t="shared" ref="D86:AY86" si="23">SUM(D81:D85)</f>
        <v>110</v>
      </c>
      <c r="E86" s="49">
        <f t="shared" si="23"/>
        <v>180</v>
      </c>
      <c r="F86" s="49">
        <f t="shared" si="23"/>
        <v>340</v>
      </c>
      <c r="G86" s="49">
        <f t="shared" si="23"/>
        <v>0</v>
      </c>
      <c r="H86" s="49">
        <f>SUM(H81:H85)</f>
        <v>7</v>
      </c>
      <c r="I86" s="49">
        <f t="shared" ref="I86:J86" si="24">SUM(I81:I85)</f>
        <v>0</v>
      </c>
      <c r="J86" s="49">
        <f t="shared" si="24"/>
        <v>14</v>
      </c>
      <c r="K86" s="49">
        <f t="shared" si="23"/>
        <v>21</v>
      </c>
      <c r="L86" s="49">
        <f t="shared" si="23"/>
        <v>0</v>
      </c>
      <c r="M86" s="49">
        <f t="shared" si="23"/>
        <v>0</v>
      </c>
      <c r="N86" s="49">
        <f t="shared" si="23"/>
        <v>0</v>
      </c>
      <c r="O86" s="49">
        <f t="shared" si="23"/>
        <v>0</v>
      </c>
      <c r="P86" s="49">
        <f t="shared" si="23"/>
        <v>0</v>
      </c>
      <c r="Q86" s="49">
        <f t="shared" si="23"/>
        <v>0</v>
      </c>
      <c r="R86" s="49">
        <f t="shared" si="23"/>
        <v>0</v>
      </c>
      <c r="S86" s="50">
        <f t="shared" si="23"/>
        <v>0</v>
      </c>
      <c r="T86" s="49">
        <f t="shared" si="23"/>
        <v>0</v>
      </c>
      <c r="U86" s="49">
        <f t="shared" si="23"/>
        <v>0</v>
      </c>
      <c r="V86" s="49">
        <f t="shared" si="23"/>
        <v>0</v>
      </c>
      <c r="W86" s="49">
        <f t="shared" si="23"/>
        <v>0</v>
      </c>
      <c r="X86" s="49">
        <f t="shared" si="23"/>
        <v>0</v>
      </c>
      <c r="Y86" s="49">
        <f t="shared" si="23"/>
        <v>0</v>
      </c>
      <c r="Z86" s="49">
        <f t="shared" si="23"/>
        <v>0</v>
      </c>
      <c r="AA86" s="49">
        <f t="shared" si="23"/>
        <v>0</v>
      </c>
      <c r="AB86" s="49">
        <f t="shared" si="23"/>
        <v>60</v>
      </c>
      <c r="AC86" s="49">
        <f t="shared" si="23"/>
        <v>0</v>
      </c>
      <c r="AD86" s="49">
        <f t="shared" si="23"/>
        <v>80</v>
      </c>
      <c r="AE86" s="49">
        <f t="shared" si="23"/>
        <v>10</v>
      </c>
      <c r="AF86" s="49">
        <f t="shared" si="23"/>
        <v>50</v>
      </c>
      <c r="AG86" s="49">
        <f t="shared" si="23"/>
        <v>0</v>
      </c>
      <c r="AH86" s="49">
        <f t="shared" si="23"/>
        <v>100</v>
      </c>
      <c r="AI86" s="49">
        <f t="shared" si="23"/>
        <v>11</v>
      </c>
      <c r="AJ86" s="49">
        <f t="shared" si="23"/>
        <v>0</v>
      </c>
      <c r="AK86" s="49">
        <f t="shared" si="23"/>
        <v>0</v>
      </c>
      <c r="AL86" s="49">
        <f t="shared" si="23"/>
        <v>0</v>
      </c>
      <c r="AM86" s="49">
        <f t="shared" si="23"/>
        <v>0</v>
      </c>
      <c r="AN86" s="49">
        <f t="shared" si="23"/>
        <v>0</v>
      </c>
      <c r="AO86" s="49">
        <f t="shared" si="23"/>
        <v>0</v>
      </c>
      <c r="AP86" s="49">
        <f t="shared" si="23"/>
        <v>0</v>
      </c>
      <c r="AQ86" s="49">
        <f t="shared" si="23"/>
        <v>0</v>
      </c>
      <c r="AR86" s="49">
        <f t="shared" si="23"/>
        <v>0</v>
      </c>
      <c r="AS86" s="49">
        <f t="shared" si="23"/>
        <v>0</v>
      </c>
      <c r="AT86" s="49">
        <f t="shared" si="23"/>
        <v>0</v>
      </c>
      <c r="AU86" s="49">
        <f t="shared" si="23"/>
        <v>0</v>
      </c>
      <c r="AV86" s="49">
        <f t="shared" si="23"/>
        <v>0</v>
      </c>
      <c r="AW86" s="49">
        <f t="shared" si="23"/>
        <v>0</v>
      </c>
      <c r="AX86" s="49">
        <f t="shared" si="23"/>
        <v>0</v>
      </c>
      <c r="AY86" s="49">
        <f t="shared" si="23"/>
        <v>0</v>
      </c>
    </row>
    <row r="87" spans="1:51" s="35" customFormat="1" ht="15.75" x14ac:dyDescent="0.25">
      <c r="A87" s="68" t="s">
        <v>109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70"/>
    </row>
    <row r="88" spans="1:51" s="35" customFormat="1" ht="30" x14ac:dyDescent="0.25">
      <c r="A88" s="39">
        <v>65</v>
      </c>
      <c r="B88" s="36" t="s">
        <v>110</v>
      </c>
      <c r="C88" s="52">
        <f t="shared" ref="C88:C95" si="25">SUM(L88:N88,P88:R88,T88:V88,X88:Z88,AB88:AD88,AF88:AH88,AJ88:AL88,AN88:AP88,AR88:AT88,AV88:AX88)</f>
        <v>60</v>
      </c>
      <c r="D88" s="34">
        <f t="shared" ref="D88:D95" si="26">SUM(AF88:AG88,AB88:AC88,X88:Y88,T88:U88,P88:Q88,L88:M88,AJ88:AK88,AN88:AO88,AR88:AS88,AV88:AW88)</f>
        <v>30</v>
      </c>
      <c r="E88" s="34">
        <f t="shared" ref="E88:E95" si="27">SUM(N88:N88,R88:R88,V88:V88,Z88:Z88,AD88:AD88,AH88:AH88,AL88:AL88,AP88:AP88,AT88:AT88,AX88:AX88)</f>
        <v>30</v>
      </c>
      <c r="F88" s="34">
        <v>60</v>
      </c>
      <c r="G88" s="34" t="s">
        <v>39</v>
      </c>
      <c r="H88" s="31">
        <v>2</v>
      </c>
      <c r="I88" s="31"/>
      <c r="J88" s="31">
        <v>2</v>
      </c>
      <c r="K88" s="31">
        <f t="shared" ref="K88:K95" si="28">SUM(O88,S88,W88,AA88,AE88,AI88,AM88,AQ88,AU88,AY88)</f>
        <v>4</v>
      </c>
      <c r="L88" s="32"/>
      <c r="M88" s="32"/>
      <c r="N88" s="32"/>
      <c r="O88" s="31"/>
      <c r="P88" s="32"/>
      <c r="Q88" s="32"/>
      <c r="R88" s="32"/>
      <c r="S88" s="33"/>
      <c r="T88" s="32"/>
      <c r="U88" s="32"/>
      <c r="V88" s="32"/>
      <c r="W88" s="31"/>
      <c r="X88" s="32"/>
      <c r="Y88" s="32"/>
      <c r="Z88" s="32"/>
      <c r="AA88" s="31"/>
      <c r="AB88" s="32">
        <v>30</v>
      </c>
      <c r="AC88" s="32"/>
      <c r="AD88" s="32">
        <v>30</v>
      </c>
      <c r="AE88" s="31">
        <v>4</v>
      </c>
      <c r="AF88" s="32"/>
      <c r="AG88" s="32"/>
      <c r="AH88" s="32"/>
      <c r="AI88" s="31"/>
      <c r="AJ88" s="32"/>
      <c r="AK88" s="32"/>
      <c r="AL88" s="32"/>
      <c r="AM88" s="31"/>
      <c r="AN88" s="34"/>
      <c r="AO88" s="34"/>
      <c r="AP88" s="34"/>
      <c r="AQ88" s="31"/>
      <c r="AR88" s="34"/>
      <c r="AS88" s="34"/>
      <c r="AT88" s="34"/>
      <c r="AU88" s="31"/>
      <c r="AV88" s="34"/>
      <c r="AW88" s="34"/>
      <c r="AX88" s="34"/>
      <c r="AY88" s="31"/>
    </row>
    <row r="89" spans="1:51" s="35" customFormat="1" ht="15.75" x14ac:dyDescent="0.25">
      <c r="A89" s="39">
        <v>66</v>
      </c>
      <c r="B89" s="36" t="s">
        <v>111</v>
      </c>
      <c r="C89" s="52">
        <f t="shared" si="25"/>
        <v>60</v>
      </c>
      <c r="D89" s="34">
        <f t="shared" si="26"/>
        <v>30</v>
      </c>
      <c r="E89" s="34">
        <f t="shared" si="27"/>
        <v>30</v>
      </c>
      <c r="F89" s="34">
        <v>60</v>
      </c>
      <c r="G89" s="34" t="s">
        <v>39</v>
      </c>
      <c r="H89" s="31">
        <v>2</v>
      </c>
      <c r="I89" s="31"/>
      <c r="J89" s="31">
        <v>2</v>
      </c>
      <c r="K89" s="31">
        <f t="shared" si="28"/>
        <v>4</v>
      </c>
      <c r="L89" s="32"/>
      <c r="M89" s="32"/>
      <c r="N89" s="32"/>
      <c r="O89" s="31"/>
      <c r="P89" s="32"/>
      <c r="Q89" s="32"/>
      <c r="R89" s="32"/>
      <c r="S89" s="33"/>
      <c r="T89" s="32"/>
      <c r="U89" s="32"/>
      <c r="V89" s="32"/>
      <c r="W89" s="31"/>
      <c r="X89" s="34"/>
      <c r="Y89" s="34"/>
      <c r="Z89" s="34"/>
      <c r="AA89" s="31"/>
      <c r="AB89" s="32"/>
      <c r="AC89" s="32"/>
      <c r="AD89" s="32"/>
      <c r="AE89" s="31"/>
      <c r="AF89" s="32"/>
      <c r="AG89" s="32"/>
      <c r="AH89" s="32"/>
      <c r="AI89" s="31"/>
      <c r="AJ89" s="32">
        <v>30</v>
      </c>
      <c r="AK89" s="32"/>
      <c r="AL89" s="32">
        <v>30</v>
      </c>
      <c r="AM89" s="31">
        <v>4</v>
      </c>
      <c r="AN89" s="34"/>
      <c r="AO89" s="34"/>
      <c r="AP89" s="34"/>
      <c r="AQ89" s="31"/>
      <c r="AR89" s="34"/>
      <c r="AS89" s="34"/>
      <c r="AT89" s="34"/>
      <c r="AU89" s="31"/>
      <c r="AV89" s="34"/>
      <c r="AW89" s="34"/>
      <c r="AX89" s="34"/>
      <c r="AY89" s="31"/>
    </row>
    <row r="90" spans="1:51" s="35" customFormat="1" ht="15.75" x14ac:dyDescent="0.25">
      <c r="A90" s="39">
        <v>67</v>
      </c>
      <c r="B90" s="36" t="s">
        <v>112</v>
      </c>
      <c r="C90" s="52">
        <f t="shared" si="25"/>
        <v>50</v>
      </c>
      <c r="D90" s="34">
        <f t="shared" si="26"/>
        <v>20</v>
      </c>
      <c r="E90" s="34">
        <f t="shared" si="27"/>
        <v>30</v>
      </c>
      <c r="F90" s="34">
        <v>40</v>
      </c>
      <c r="G90" s="34" t="s">
        <v>39</v>
      </c>
      <c r="H90" s="31">
        <v>1</v>
      </c>
      <c r="I90" s="31"/>
      <c r="J90" s="31">
        <v>2</v>
      </c>
      <c r="K90" s="31">
        <f t="shared" si="28"/>
        <v>3</v>
      </c>
      <c r="L90" s="32"/>
      <c r="M90" s="32"/>
      <c r="N90" s="32"/>
      <c r="O90" s="31"/>
      <c r="P90" s="32"/>
      <c r="Q90" s="32"/>
      <c r="R90" s="32"/>
      <c r="S90" s="33"/>
      <c r="T90" s="32"/>
      <c r="U90" s="32"/>
      <c r="V90" s="32"/>
      <c r="W90" s="31"/>
      <c r="X90" s="32"/>
      <c r="Y90" s="32"/>
      <c r="Z90" s="32"/>
      <c r="AA90" s="31"/>
      <c r="AB90" s="32">
        <v>20</v>
      </c>
      <c r="AC90" s="32"/>
      <c r="AD90" s="32">
        <v>30</v>
      </c>
      <c r="AE90" s="31">
        <v>3</v>
      </c>
      <c r="AF90" s="32"/>
      <c r="AG90" s="32"/>
      <c r="AH90" s="32"/>
      <c r="AI90" s="31"/>
      <c r="AJ90" s="32"/>
      <c r="AK90" s="32"/>
      <c r="AL90" s="32"/>
      <c r="AM90" s="31"/>
      <c r="AN90" s="34"/>
      <c r="AO90" s="34"/>
      <c r="AP90" s="34"/>
      <c r="AQ90" s="31"/>
      <c r="AR90" s="34"/>
      <c r="AS90" s="34"/>
      <c r="AT90" s="34"/>
      <c r="AU90" s="31"/>
      <c r="AV90" s="34"/>
      <c r="AW90" s="34"/>
      <c r="AX90" s="34"/>
      <c r="AY90" s="31"/>
    </row>
    <row r="91" spans="1:51" s="35" customFormat="1" ht="30" x14ac:dyDescent="0.25">
      <c r="A91" s="39">
        <v>68</v>
      </c>
      <c r="B91" s="36" t="s">
        <v>113</v>
      </c>
      <c r="C91" s="52">
        <f t="shared" si="25"/>
        <v>50</v>
      </c>
      <c r="D91" s="34">
        <f t="shared" si="26"/>
        <v>20</v>
      </c>
      <c r="E91" s="34">
        <f t="shared" si="27"/>
        <v>30</v>
      </c>
      <c r="F91" s="34">
        <v>40</v>
      </c>
      <c r="G91" s="34" t="s">
        <v>39</v>
      </c>
      <c r="H91" s="31">
        <v>1</v>
      </c>
      <c r="I91" s="31"/>
      <c r="J91" s="31">
        <v>2</v>
      </c>
      <c r="K91" s="31">
        <f t="shared" si="28"/>
        <v>3</v>
      </c>
      <c r="L91" s="32"/>
      <c r="M91" s="32"/>
      <c r="N91" s="32"/>
      <c r="O91" s="31"/>
      <c r="P91" s="32"/>
      <c r="Q91" s="32"/>
      <c r="R91" s="32"/>
      <c r="S91" s="33"/>
      <c r="T91" s="32"/>
      <c r="U91" s="32"/>
      <c r="V91" s="32"/>
      <c r="W91" s="31"/>
      <c r="X91" s="32"/>
      <c r="Y91" s="32"/>
      <c r="Z91" s="32"/>
      <c r="AA91" s="31"/>
      <c r="AB91" s="32"/>
      <c r="AC91" s="32"/>
      <c r="AD91" s="32"/>
      <c r="AE91" s="31"/>
      <c r="AF91" s="32">
        <v>20</v>
      </c>
      <c r="AG91" s="32"/>
      <c r="AH91" s="32">
        <v>30</v>
      </c>
      <c r="AI91" s="31">
        <v>3</v>
      </c>
      <c r="AJ91" s="32"/>
      <c r="AK91" s="32"/>
      <c r="AL91" s="32"/>
      <c r="AM91" s="31"/>
      <c r="AN91" s="34"/>
      <c r="AO91" s="34"/>
      <c r="AP91" s="34"/>
      <c r="AQ91" s="31"/>
      <c r="AR91" s="34"/>
      <c r="AS91" s="34"/>
      <c r="AT91" s="34"/>
      <c r="AU91" s="31"/>
      <c r="AV91" s="34"/>
      <c r="AW91" s="34"/>
      <c r="AX91" s="34"/>
      <c r="AY91" s="31"/>
    </row>
    <row r="92" spans="1:51" s="35" customFormat="1" ht="15.75" x14ac:dyDescent="0.25">
      <c r="A92" s="39">
        <v>69</v>
      </c>
      <c r="B92" s="36" t="s">
        <v>114</v>
      </c>
      <c r="C92" s="52">
        <f t="shared" si="25"/>
        <v>60</v>
      </c>
      <c r="D92" s="34">
        <f t="shared" si="26"/>
        <v>30</v>
      </c>
      <c r="E92" s="34">
        <f t="shared" si="27"/>
        <v>30</v>
      </c>
      <c r="F92" s="34">
        <v>60</v>
      </c>
      <c r="G92" s="34" t="s">
        <v>39</v>
      </c>
      <c r="H92" s="31">
        <v>2</v>
      </c>
      <c r="I92" s="31"/>
      <c r="J92" s="31">
        <v>2</v>
      </c>
      <c r="K92" s="31">
        <f t="shared" si="28"/>
        <v>4</v>
      </c>
      <c r="L92" s="32"/>
      <c r="M92" s="32"/>
      <c r="N92" s="32"/>
      <c r="O92" s="31"/>
      <c r="P92" s="32"/>
      <c r="Q92" s="32"/>
      <c r="R92" s="32"/>
      <c r="S92" s="33"/>
      <c r="T92" s="32"/>
      <c r="U92" s="32"/>
      <c r="V92" s="32"/>
      <c r="W92" s="31"/>
      <c r="X92" s="32"/>
      <c r="Y92" s="32"/>
      <c r="Z92" s="32"/>
      <c r="AA92" s="31"/>
      <c r="AB92" s="32">
        <v>30</v>
      </c>
      <c r="AC92" s="32"/>
      <c r="AD92" s="32">
        <v>30</v>
      </c>
      <c r="AE92" s="31">
        <v>4</v>
      </c>
      <c r="AF92" s="32"/>
      <c r="AG92" s="32"/>
      <c r="AH92" s="32"/>
      <c r="AI92" s="31"/>
      <c r="AJ92" s="32"/>
      <c r="AK92" s="32"/>
      <c r="AL92" s="32"/>
      <c r="AM92" s="31"/>
      <c r="AN92" s="34"/>
      <c r="AO92" s="34"/>
      <c r="AP92" s="34"/>
      <c r="AQ92" s="31"/>
      <c r="AR92" s="34"/>
      <c r="AS92" s="34"/>
      <c r="AT92" s="34"/>
      <c r="AU92" s="31"/>
      <c r="AV92" s="34"/>
      <c r="AW92" s="34"/>
      <c r="AX92" s="34"/>
      <c r="AY92" s="31"/>
    </row>
    <row r="93" spans="1:51" s="35" customFormat="1" ht="15.75" x14ac:dyDescent="0.25">
      <c r="A93" s="39">
        <v>70</v>
      </c>
      <c r="B93" s="36" t="s">
        <v>115</v>
      </c>
      <c r="C93" s="52">
        <f t="shared" si="25"/>
        <v>50</v>
      </c>
      <c r="D93" s="34">
        <f t="shared" si="26"/>
        <v>20</v>
      </c>
      <c r="E93" s="34">
        <f t="shared" si="27"/>
        <v>30</v>
      </c>
      <c r="F93" s="34">
        <v>40</v>
      </c>
      <c r="G93" s="34" t="s">
        <v>39</v>
      </c>
      <c r="H93" s="31">
        <v>1</v>
      </c>
      <c r="I93" s="31"/>
      <c r="J93" s="31">
        <v>2</v>
      </c>
      <c r="K93" s="31">
        <f t="shared" si="28"/>
        <v>3</v>
      </c>
      <c r="L93" s="32"/>
      <c r="M93" s="32"/>
      <c r="N93" s="32"/>
      <c r="O93" s="31"/>
      <c r="P93" s="32"/>
      <c r="Q93" s="32"/>
      <c r="R93" s="32"/>
      <c r="S93" s="33"/>
      <c r="T93" s="32"/>
      <c r="U93" s="32"/>
      <c r="V93" s="32"/>
      <c r="W93" s="31"/>
      <c r="X93" s="32"/>
      <c r="Y93" s="32"/>
      <c r="Z93" s="32"/>
      <c r="AA93" s="31"/>
      <c r="AB93" s="32"/>
      <c r="AC93" s="32"/>
      <c r="AD93" s="32"/>
      <c r="AE93" s="31"/>
      <c r="AF93" s="32">
        <v>20</v>
      </c>
      <c r="AG93" s="32"/>
      <c r="AH93" s="32">
        <v>30</v>
      </c>
      <c r="AI93" s="31">
        <v>3</v>
      </c>
      <c r="AJ93" s="32"/>
      <c r="AK93" s="32"/>
      <c r="AL93" s="32"/>
      <c r="AM93" s="31"/>
      <c r="AN93" s="34"/>
      <c r="AO93" s="34"/>
      <c r="AP93" s="34"/>
      <c r="AQ93" s="31"/>
      <c r="AR93" s="34"/>
      <c r="AS93" s="34"/>
      <c r="AT93" s="34"/>
      <c r="AU93" s="31"/>
      <c r="AV93" s="34"/>
      <c r="AW93" s="34"/>
      <c r="AX93" s="34"/>
      <c r="AY93" s="31"/>
    </row>
    <row r="94" spans="1:51" s="35" customFormat="1" ht="15.75" x14ac:dyDescent="0.25">
      <c r="A94" s="39">
        <v>71</v>
      </c>
      <c r="B94" s="36" t="s">
        <v>116</v>
      </c>
      <c r="C94" s="52">
        <f t="shared" si="25"/>
        <v>60</v>
      </c>
      <c r="D94" s="34">
        <f t="shared" si="26"/>
        <v>30</v>
      </c>
      <c r="E94" s="34">
        <f t="shared" si="27"/>
        <v>30</v>
      </c>
      <c r="F94" s="34">
        <v>40</v>
      </c>
      <c r="G94" s="34" t="s">
        <v>39</v>
      </c>
      <c r="H94" s="31">
        <v>1</v>
      </c>
      <c r="I94" s="31"/>
      <c r="J94" s="31">
        <v>2</v>
      </c>
      <c r="K94" s="31">
        <f t="shared" si="28"/>
        <v>3</v>
      </c>
      <c r="L94" s="32"/>
      <c r="M94" s="32"/>
      <c r="N94" s="32"/>
      <c r="O94" s="31"/>
      <c r="P94" s="32"/>
      <c r="Q94" s="32"/>
      <c r="R94" s="32"/>
      <c r="S94" s="33"/>
      <c r="T94" s="32"/>
      <c r="U94" s="32"/>
      <c r="V94" s="32"/>
      <c r="W94" s="31"/>
      <c r="X94" s="32"/>
      <c r="Y94" s="32"/>
      <c r="Z94" s="32"/>
      <c r="AA94" s="31"/>
      <c r="AB94" s="32"/>
      <c r="AC94" s="32"/>
      <c r="AD94" s="32"/>
      <c r="AE94" s="31"/>
      <c r="AF94" s="32">
        <v>30</v>
      </c>
      <c r="AG94" s="32"/>
      <c r="AH94" s="32">
        <v>30</v>
      </c>
      <c r="AI94" s="31">
        <v>3</v>
      </c>
      <c r="AJ94" s="32"/>
      <c r="AK94" s="32"/>
      <c r="AL94" s="32"/>
      <c r="AM94" s="31"/>
      <c r="AN94" s="34"/>
      <c r="AO94" s="34"/>
      <c r="AP94" s="34"/>
      <c r="AQ94" s="31"/>
      <c r="AR94" s="34"/>
      <c r="AS94" s="34"/>
      <c r="AT94" s="34"/>
      <c r="AU94" s="31"/>
      <c r="AV94" s="34"/>
      <c r="AW94" s="34"/>
      <c r="AX94" s="34"/>
      <c r="AY94" s="31"/>
    </row>
    <row r="95" spans="1:51" s="35" customFormat="1" ht="30" x14ac:dyDescent="0.25">
      <c r="A95" s="39">
        <v>72</v>
      </c>
      <c r="B95" s="36" t="s">
        <v>117</v>
      </c>
      <c r="C95" s="52">
        <f t="shared" si="25"/>
        <v>35</v>
      </c>
      <c r="D95" s="34">
        <f t="shared" si="26"/>
        <v>15</v>
      </c>
      <c r="E95" s="34">
        <f t="shared" si="27"/>
        <v>20</v>
      </c>
      <c r="F95" s="34">
        <v>55</v>
      </c>
      <c r="G95" s="34" t="s">
        <v>39</v>
      </c>
      <c r="H95" s="31">
        <v>1</v>
      </c>
      <c r="I95" s="31"/>
      <c r="J95" s="31">
        <v>2</v>
      </c>
      <c r="K95" s="31">
        <f t="shared" si="28"/>
        <v>3</v>
      </c>
      <c r="L95" s="32"/>
      <c r="M95" s="32"/>
      <c r="N95" s="32"/>
      <c r="O95" s="31"/>
      <c r="P95" s="32"/>
      <c r="Q95" s="32"/>
      <c r="R95" s="32"/>
      <c r="S95" s="33"/>
      <c r="T95" s="32"/>
      <c r="U95" s="32"/>
      <c r="V95" s="32"/>
      <c r="W95" s="31"/>
      <c r="X95" s="32"/>
      <c r="Y95" s="32"/>
      <c r="Z95" s="32"/>
      <c r="AA95" s="31"/>
      <c r="AB95" s="32"/>
      <c r="AC95" s="32"/>
      <c r="AD95" s="32"/>
      <c r="AE95" s="31"/>
      <c r="AF95" s="32">
        <v>15</v>
      </c>
      <c r="AG95" s="32"/>
      <c r="AH95" s="32">
        <v>20</v>
      </c>
      <c r="AI95" s="31">
        <v>3</v>
      </c>
      <c r="AJ95" s="32"/>
      <c r="AK95" s="32"/>
      <c r="AL95" s="32"/>
      <c r="AM95" s="31"/>
      <c r="AN95" s="34"/>
      <c r="AO95" s="34"/>
      <c r="AP95" s="34"/>
      <c r="AQ95" s="31"/>
      <c r="AR95" s="34"/>
      <c r="AS95" s="34"/>
      <c r="AT95" s="34"/>
      <c r="AU95" s="31"/>
      <c r="AV95" s="34"/>
      <c r="AW95" s="34"/>
      <c r="AX95" s="34"/>
      <c r="AY95" s="31"/>
    </row>
    <row r="96" spans="1:51" s="35" customFormat="1" ht="15.75" x14ac:dyDescent="0.25">
      <c r="A96" s="48" t="s">
        <v>49</v>
      </c>
      <c r="B96" s="48"/>
      <c r="C96" s="49">
        <f t="shared" ref="C96:AY96" si="29">SUM(C88:C95)</f>
        <v>425</v>
      </c>
      <c r="D96" s="49">
        <f t="shared" si="29"/>
        <v>195</v>
      </c>
      <c r="E96" s="49">
        <f t="shared" si="29"/>
        <v>230</v>
      </c>
      <c r="F96" s="49">
        <f t="shared" si="29"/>
        <v>395</v>
      </c>
      <c r="G96" s="49">
        <f t="shared" si="29"/>
        <v>0</v>
      </c>
      <c r="H96" s="49">
        <f>SUM(H88:H95)</f>
        <v>11</v>
      </c>
      <c r="I96" s="49">
        <f t="shared" ref="I96:J96" si="30">SUM(I88:I95)</f>
        <v>0</v>
      </c>
      <c r="J96" s="49">
        <f t="shared" si="30"/>
        <v>16</v>
      </c>
      <c r="K96" s="49">
        <f t="shared" si="29"/>
        <v>27</v>
      </c>
      <c r="L96" s="49">
        <f t="shared" si="29"/>
        <v>0</v>
      </c>
      <c r="M96" s="49">
        <f t="shared" si="29"/>
        <v>0</v>
      </c>
      <c r="N96" s="49">
        <f t="shared" si="29"/>
        <v>0</v>
      </c>
      <c r="O96" s="49">
        <f t="shared" si="29"/>
        <v>0</v>
      </c>
      <c r="P96" s="49">
        <f t="shared" si="29"/>
        <v>0</v>
      </c>
      <c r="Q96" s="49">
        <f t="shared" si="29"/>
        <v>0</v>
      </c>
      <c r="R96" s="49">
        <f t="shared" si="29"/>
        <v>0</v>
      </c>
      <c r="S96" s="50">
        <f t="shared" si="29"/>
        <v>0</v>
      </c>
      <c r="T96" s="49">
        <f t="shared" si="29"/>
        <v>0</v>
      </c>
      <c r="U96" s="49">
        <f t="shared" si="29"/>
        <v>0</v>
      </c>
      <c r="V96" s="49">
        <f t="shared" si="29"/>
        <v>0</v>
      </c>
      <c r="W96" s="49">
        <f t="shared" si="29"/>
        <v>0</v>
      </c>
      <c r="X96" s="49">
        <f t="shared" si="29"/>
        <v>0</v>
      </c>
      <c r="Y96" s="49">
        <f t="shared" si="29"/>
        <v>0</v>
      </c>
      <c r="Z96" s="49">
        <f t="shared" si="29"/>
        <v>0</v>
      </c>
      <c r="AA96" s="49">
        <f t="shared" si="29"/>
        <v>0</v>
      </c>
      <c r="AB96" s="49">
        <f t="shared" si="29"/>
        <v>80</v>
      </c>
      <c r="AC96" s="49">
        <f t="shared" si="29"/>
        <v>0</v>
      </c>
      <c r="AD96" s="49">
        <f t="shared" si="29"/>
        <v>90</v>
      </c>
      <c r="AE96" s="49">
        <f t="shared" si="29"/>
        <v>11</v>
      </c>
      <c r="AF96" s="49">
        <f t="shared" si="29"/>
        <v>85</v>
      </c>
      <c r="AG96" s="49">
        <f t="shared" si="29"/>
        <v>0</v>
      </c>
      <c r="AH96" s="49">
        <f t="shared" si="29"/>
        <v>110</v>
      </c>
      <c r="AI96" s="49">
        <f t="shared" si="29"/>
        <v>12</v>
      </c>
      <c r="AJ96" s="49">
        <f t="shared" si="29"/>
        <v>30</v>
      </c>
      <c r="AK96" s="49">
        <f t="shared" si="29"/>
        <v>0</v>
      </c>
      <c r="AL96" s="49">
        <f t="shared" si="29"/>
        <v>30</v>
      </c>
      <c r="AM96" s="49">
        <f t="shared" si="29"/>
        <v>4</v>
      </c>
      <c r="AN96" s="49">
        <f t="shared" si="29"/>
        <v>0</v>
      </c>
      <c r="AO96" s="49">
        <f t="shared" si="29"/>
        <v>0</v>
      </c>
      <c r="AP96" s="49">
        <f t="shared" si="29"/>
        <v>0</v>
      </c>
      <c r="AQ96" s="49">
        <f t="shared" si="29"/>
        <v>0</v>
      </c>
      <c r="AR96" s="49">
        <f t="shared" si="29"/>
        <v>0</v>
      </c>
      <c r="AS96" s="49">
        <f t="shared" si="29"/>
        <v>0</v>
      </c>
      <c r="AT96" s="49">
        <f t="shared" si="29"/>
        <v>0</v>
      </c>
      <c r="AU96" s="49">
        <f t="shared" si="29"/>
        <v>0</v>
      </c>
      <c r="AV96" s="49">
        <f t="shared" si="29"/>
        <v>0</v>
      </c>
      <c r="AW96" s="49">
        <f t="shared" si="29"/>
        <v>0</v>
      </c>
      <c r="AX96" s="49">
        <f t="shared" si="29"/>
        <v>0</v>
      </c>
      <c r="AY96" s="49">
        <f t="shared" si="29"/>
        <v>0</v>
      </c>
    </row>
    <row r="97" spans="1:51" s="35" customFormat="1" ht="15.75" x14ac:dyDescent="0.25">
      <c r="A97" s="68" t="s">
        <v>118</v>
      </c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70"/>
    </row>
    <row r="98" spans="1:51" s="35" customFormat="1" ht="75" x14ac:dyDescent="0.25">
      <c r="A98" s="39">
        <v>73</v>
      </c>
      <c r="B98" s="62" t="s">
        <v>119</v>
      </c>
      <c r="C98" s="52">
        <f>SUM(L98:N98,P98:R98,T98:V98,X98:Z98,AB98:AD98,AF98:AH98,AJ98:AL98,AN98:AP98,AR98:AT98,AV98:AX98)</f>
        <v>230</v>
      </c>
      <c r="D98" s="72">
        <f>SUM(AF98:AG98,AB98:AC98,X98:Y98,T98:U98,P98:Q98,L98:M98,AJ98:AK98,AN98:AO98,AR98:AS98,AV98:AW98)</f>
        <v>30</v>
      </c>
      <c r="E98" s="34">
        <f>SUM(N98:N98,R98:R98,V98:V98,Z98:Z98,AD98:AD98,AH98:AH98,AL98:AL98,AP98:AP98,AT98:AT98,AX98:AX98)</f>
        <v>200</v>
      </c>
      <c r="F98" s="72">
        <v>180</v>
      </c>
      <c r="G98" s="34" t="s">
        <v>37</v>
      </c>
      <c r="H98" s="31">
        <v>2</v>
      </c>
      <c r="I98" s="31"/>
      <c r="J98" s="31">
        <v>9</v>
      </c>
      <c r="K98" s="31">
        <f>SUM(O98,S98,W98,AA98,AE98,AI98,AM98,AQ98,AU98,AY98)</f>
        <v>11</v>
      </c>
      <c r="L98" s="32"/>
      <c r="M98" s="32"/>
      <c r="N98" s="32"/>
      <c r="O98" s="31"/>
      <c r="P98" s="32"/>
      <c r="Q98" s="32"/>
      <c r="R98" s="32"/>
      <c r="S98" s="33"/>
      <c r="T98" s="32"/>
      <c r="U98" s="32"/>
      <c r="V98" s="32"/>
      <c r="W98" s="31"/>
      <c r="X98" s="32"/>
      <c r="Y98" s="32"/>
      <c r="Z98" s="32"/>
      <c r="AA98" s="31"/>
      <c r="AB98" s="34"/>
      <c r="AC98" s="34"/>
      <c r="AD98" s="34"/>
      <c r="AE98" s="31"/>
      <c r="AF98" s="34"/>
      <c r="AG98" s="34"/>
      <c r="AH98" s="34"/>
      <c r="AI98" s="31"/>
      <c r="AJ98" s="44">
        <v>30</v>
      </c>
      <c r="AK98" s="44"/>
      <c r="AL98" s="45">
        <v>200</v>
      </c>
      <c r="AM98" s="47">
        <v>11</v>
      </c>
      <c r="AN98" s="44"/>
      <c r="AO98" s="44"/>
      <c r="AP98" s="45"/>
      <c r="AQ98" s="47"/>
      <c r="AR98" s="44"/>
      <c r="AS98" s="44"/>
      <c r="AT98" s="45"/>
      <c r="AU98" s="47"/>
      <c r="AV98" s="44"/>
      <c r="AW98" s="44"/>
      <c r="AX98" s="45"/>
      <c r="AY98" s="47"/>
    </row>
    <row r="99" spans="1:51" s="35" customFormat="1" ht="75" x14ac:dyDescent="0.25">
      <c r="A99" s="39">
        <v>74</v>
      </c>
      <c r="B99" s="62" t="s">
        <v>120</v>
      </c>
      <c r="C99" s="52">
        <f>SUM(L99:N99,P99:R99,T99:V99,X99:Z99,AB99:AD99,AF99:AH99,AJ99:AL99,AN99:AP99,AR99:AT99,AV99:AX99)</f>
        <v>230</v>
      </c>
      <c r="D99" s="72">
        <f>SUM(AF99:AG99,AB99:AC99,X99:Y99,T99:U99,P99:Q99,L99:M99,AJ99:AK99,AN99:AO99,AR99:AS99,AV99:AW99)</f>
        <v>30</v>
      </c>
      <c r="E99" s="34">
        <f>SUM(N99:N99,R99:R99,V99:V99,Z99:Z99,AD99:AD99,AH99:AH99,AL99:AL99,AP99:AP99,AT99:AT99,AX99:AX99)</f>
        <v>200</v>
      </c>
      <c r="F99" s="72">
        <v>100</v>
      </c>
      <c r="G99" s="34" t="s">
        <v>37</v>
      </c>
      <c r="H99" s="31">
        <v>2</v>
      </c>
      <c r="I99" s="31"/>
      <c r="J99" s="31">
        <v>9</v>
      </c>
      <c r="K99" s="31">
        <f>SUM(O99,S99,W99,AA99,AE99,AI99,AM99,AQ99,AU99,AY99)</f>
        <v>11</v>
      </c>
      <c r="L99" s="32"/>
      <c r="M99" s="32"/>
      <c r="N99" s="32"/>
      <c r="O99" s="31"/>
      <c r="P99" s="32"/>
      <c r="Q99" s="32"/>
      <c r="R99" s="32"/>
      <c r="S99" s="33"/>
      <c r="T99" s="32"/>
      <c r="U99" s="32"/>
      <c r="V99" s="32"/>
      <c r="W99" s="31"/>
      <c r="X99" s="32"/>
      <c r="Y99" s="32"/>
      <c r="Z99" s="32"/>
      <c r="AA99" s="31"/>
      <c r="AB99" s="34"/>
      <c r="AC99" s="34"/>
      <c r="AD99" s="34"/>
      <c r="AE99" s="31"/>
      <c r="AF99" s="34"/>
      <c r="AG99" s="34"/>
      <c r="AH99" s="34"/>
      <c r="AI99" s="31"/>
      <c r="AJ99" s="44"/>
      <c r="AK99" s="44"/>
      <c r="AL99" s="45"/>
      <c r="AM99" s="47"/>
      <c r="AN99" s="44">
        <v>30</v>
      </c>
      <c r="AO99" s="44"/>
      <c r="AP99" s="45">
        <v>200</v>
      </c>
      <c r="AQ99" s="47">
        <v>11</v>
      </c>
      <c r="AR99" s="44"/>
      <c r="AS99" s="44"/>
      <c r="AT99" s="45"/>
      <c r="AU99" s="47"/>
      <c r="AV99" s="44"/>
      <c r="AW99" s="44"/>
      <c r="AX99" s="45"/>
      <c r="AY99" s="47"/>
    </row>
    <row r="100" spans="1:51" s="35" customFormat="1" ht="45" x14ac:dyDescent="0.25">
      <c r="A100" s="39">
        <v>75</v>
      </c>
      <c r="B100" s="62" t="s">
        <v>121</v>
      </c>
      <c r="C100" s="52">
        <f>SUM(L100:N100,P100:R100,T100:V100,X100:Z100,AB100:AD100,AF100:AH100,AJ100:AL100,AN100:AP100,AR100:AT100,AV100:AX100)</f>
        <v>75</v>
      </c>
      <c r="D100" s="72">
        <f>SUM(AF100:AG100,AB100:AC100,X100:Y100,T100:U100,P100:Q100,L100:M100,AJ100:AK100,AN100:AO100,AR100:AS100,AV100:AW100)</f>
        <v>15</v>
      </c>
      <c r="E100" s="34">
        <f>SUM(N100:N100,R100:R100,V100:V100,Z100:Z100,AD100:AD100,AH100:AH100,AL100:AL100,AP100:AP100,AT100:AT100,AX100:AX100)</f>
        <v>60</v>
      </c>
      <c r="F100" s="72">
        <v>75</v>
      </c>
      <c r="G100" s="34" t="s">
        <v>37</v>
      </c>
      <c r="H100" s="31">
        <v>1</v>
      </c>
      <c r="I100" s="31"/>
      <c r="J100" s="31">
        <v>4</v>
      </c>
      <c r="K100" s="31">
        <f>SUM(O100,S100,W100,AA100,AE100,AI100,AM100,AQ100,AU100,AY100)</f>
        <v>5</v>
      </c>
      <c r="L100" s="32"/>
      <c r="M100" s="32"/>
      <c r="N100" s="32"/>
      <c r="O100" s="31"/>
      <c r="P100" s="32"/>
      <c r="Q100" s="32"/>
      <c r="R100" s="32"/>
      <c r="S100" s="33"/>
      <c r="T100" s="32"/>
      <c r="U100" s="32"/>
      <c r="V100" s="32"/>
      <c r="W100" s="31"/>
      <c r="X100" s="32"/>
      <c r="Y100" s="32"/>
      <c r="Z100" s="32"/>
      <c r="AA100" s="31"/>
      <c r="AB100" s="34"/>
      <c r="AC100" s="34"/>
      <c r="AD100" s="34"/>
      <c r="AE100" s="31"/>
      <c r="AF100" s="34"/>
      <c r="AG100" s="34"/>
      <c r="AH100" s="34"/>
      <c r="AI100" s="31"/>
      <c r="AJ100" s="44">
        <v>15</v>
      </c>
      <c r="AK100" s="44"/>
      <c r="AL100" s="45">
        <v>30</v>
      </c>
      <c r="AM100" s="47">
        <v>3</v>
      </c>
      <c r="AN100" s="44"/>
      <c r="AO100" s="44"/>
      <c r="AP100" s="45">
        <v>30</v>
      </c>
      <c r="AQ100" s="47">
        <v>2</v>
      </c>
      <c r="AR100" s="34"/>
      <c r="AS100" s="34"/>
      <c r="AT100" s="34"/>
      <c r="AU100" s="73"/>
      <c r="AV100" s="44"/>
      <c r="AW100" s="44"/>
      <c r="AX100" s="45"/>
      <c r="AY100" s="47"/>
    </row>
    <row r="101" spans="1:51" s="35" customFormat="1" ht="15.75" x14ac:dyDescent="0.25">
      <c r="A101" s="48" t="s">
        <v>49</v>
      </c>
      <c r="B101" s="48"/>
      <c r="C101" s="49">
        <f>SUM(C98:C100)</f>
        <v>535</v>
      </c>
      <c r="D101" s="49">
        <f t="shared" ref="D101:AY101" si="31">SUM(D98:D100)</f>
        <v>75</v>
      </c>
      <c r="E101" s="49">
        <f t="shared" si="31"/>
        <v>460</v>
      </c>
      <c r="F101" s="49">
        <f t="shared" si="31"/>
        <v>355</v>
      </c>
      <c r="G101" s="49">
        <f t="shared" si="31"/>
        <v>0</v>
      </c>
      <c r="H101" s="49">
        <f>SUM(H98:H100)</f>
        <v>5</v>
      </c>
      <c r="I101" s="49">
        <f t="shared" ref="I101:J101" si="32">SUM(I98:I100)</f>
        <v>0</v>
      </c>
      <c r="J101" s="49">
        <f t="shared" si="32"/>
        <v>22</v>
      </c>
      <c r="K101" s="49">
        <f t="shared" si="31"/>
        <v>27</v>
      </c>
      <c r="L101" s="49">
        <f t="shared" si="31"/>
        <v>0</v>
      </c>
      <c r="M101" s="49">
        <f t="shared" si="31"/>
        <v>0</v>
      </c>
      <c r="N101" s="49">
        <f t="shared" si="31"/>
        <v>0</v>
      </c>
      <c r="O101" s="49">
        <f t="shared" si="31"/>
        <v>0</v>
      </c>
      <c r="P101" s="49">
        <f t="shared" si="31"/>
        <v>0</v>
      </c>
      <c r="Q101" s="49">
        <f t="shared" si="31"/>
        <v>0</v>
      </c>
      <c r="R101" s="49">
        <f t="shared" si="31"/>
        <v>0</v>
      </c>
      <c r="S101" s="50">
        <f t="shared" si="31"/>
        <v>0</v>
      </c>
      <c r="T101" s="49">
        <f t="shared" si="31"/>
        <v>0</v>
      </c>
      <c r="U101" s="49">
        <f t="shared" si="31"/>
        <v>0</v>
      </c>
      <c r="V101" s="49">
        <f t="shared" si="31"/>
        <v>0</v>
      </c>
      <c r="W101" s="49">
        <f t="shared" si="31"/>
        <v>0</v>
      </c>
      <c r="X101" s="49">
        <f t="shared" si="31"/>
        <v>0</v>
      </c>
      <c r="Y101" s="49">
        <f t="shared" si="31"/>
        <v>0</v>
      </c>
      <c r="Z101" s="49">
        <f t="shared" si="31"/>
        <v>0</v>
      </c>
      <c r="AA101" s="49">
        <f t="shared" si="31"/>
        <v>0</v>
      </c>
      <c r="AB101" s="49">
        <f t="shared" si="31"/>
        <v>0</v>
      </c>
      <c r="AC101" s="49">
        <f t="shared" si="31"/>
        <v>0</v>
      </c>
      <c r="AD101" s="49">
        <f t="shared" si="31"/>
        <v>0</v>
      </c>
      <c r="AE101" s="49">
        <f t="shared" si="31"/>
        <v>0</v>
      </c>
      <c r="AF101" s="49">
        <f t="shared" si="31"/>
        <v>0</v>
      </c>
      <c r="AG101" s="49">
        <f t="shared" si="31"/>
        <v>0</v>
      </c>
      <c r="AH101" s="49">
        <f t="shared" si="31"/>
        <v>0</v>
      </c>
      <c r="AI101" s="49">
        <f t="shared" si="31"/>
        <v>0</v>
      </c>
      <c r="AJ101" s="49">
        <f t="shared" si="31"/>
        <v>45</v>
      </c>
      <c r="AK101" s="49">
        <f t="shared" si="31"/>
        <v>0</v>
      </c>
      <c r="AL101" s="49">
        <f t="shared" si="31"/>
        <v>230</v>
      </c>
      <c r="AM101" s="49">
        <f t="shared" si="31"/>
        <v>14</v>
      </c>
      <c r="AN101" s="49">
        <f t="shared" si="31"/>
        <v>30</v>
      </c>
      <c r="AO101" s="49">
        <f t="shared" si="31"/>
        <v>0</v>
      </c>
      <c r="AP101" s="49">
        <f t="shared" si="31"/>
        <v>230</v>
      </c>
      <c r="AQ101" s="49">
        <f t="shared" si="31"/>
        <v>13</v>
      </c>
      <c r="AR101" s="49">
        <f t="shared" si="31"/>
        <v>0</v>
      </c>
      <c r="AS101" s="49">
        <f t="shared" si="31"/>
        <v>0</v>
      </c>
      <c r="AT101" s="49">
        <f t="shared" si="31"/>
        <v>0</v>
      </c>
      <c r="AU101" s="49">
        <f t="shared" si="31"/>
        <v>0</v>
      </c>
      <c r="AV101" s="49">
        <f t="shared" si="31"/>
        <v>0</v>
      </c>
      <c r="AW101" s="49">
        <f t="shared" si="31"/>
        <v>0</v>
      </c>
      <c r="AX101" s="49">
        <f t="shared" si="31"/>
        <v>0</v>
      </c>
      <c r="AY101" s="49">
        <f t="shared" si="31"/>
        <v>0</v>
      </c>
    </row>
    <row r="102" spans="1:51" s="51" customFormat="1" ht="15.75" x14ac:dyDescent="0.25">
      <c r="A102" s="63" t="s">
        <v>122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5"/>
    </row>
    <row r="103" spans="1:51" s="35" customFormat="1" ht="15.75" x14ac:dyDescent="0.25">
      <c r="A103" s="74">
        <v>76</v>
      </c>
      <c r="B103" s="75" t="s">
        <v>123</v>
      </c>
      <c r="C103" s="76">
        <f t="shared" ref="C103:C115" si="33">SUM(L103:N103,P103:R103,T103:V103,X103:Z103,AB103:AD103,AF103:AH103,AJ103:AL103,AN103:AP103,AR103:AT103,AV103:AX103)</f>
        <v>45</v>
      </c>
      <c r="D103" s="72">
        <f>SUM(AF103:AG103,AB103:AC103,X103:Y103,T103:U103,P103:Q103,L103:M103,AJ103:AK103,AN103:AO103,AR103:AS103,AV103:AW103)</f>
        <v>15</v>
      </c>
      <c r="E103" s="54">
        <f>SUM(N103+R103+V103+Z103+AD103+AH103+AL103+AP103+AT103+AX103)</f>
        <v>30</v>
      </c>
      <c r="F103" s="54">
        <v>45</v>
      </c>
      <c r="G103" s="77" t="s">
        <v>37</v>
      </c>
      <c r="H103" s="33">
        <v>1</v>
      </c>
      <c r="I103" s="33"/>
      <c r="J103" s="33">
        <v>2</v>
      </c>
      <c r="K103" s="31">
        <f t="shared" ref="K103:K115" si="34">SUM(O103,S103,W103,AA103,AE103,AI103,AM103,AQ103,AU103,AY103)</f>
        <v>3</v>
      </c>
      <c r="L103" s="32"/>
      <c r="M103" s="32"/>
      <c r="N103" s="32"/>
      <c r="O103" s="31"/>
      <c r="P103" s="32"/>
      <c r="Q103" s="32"/>
      <c r="R103" s="32"/>
      <c r="S103" s="33"/>
      <c r="T103" s="32"/>
      <c r="U103" s="32"/>
      <c r="V103" s="32"/>
      <c r="W103" s="31"/>
      <c r="X103" s="77"/>
      <c r="Y103" s="77"/>
      <c r="Z103" s="77"/>
      <c r="AA103" s="78"/>
      <c r="AB103" s="77">
        <v>15</v>
      </c>
      <c r="AC103" s="77"/>
      <c r="AD103" s="77">
        <v>30</v>
      </c>
      <c r="AE103" s="78">
        <v>3</v>
      </c>
      <c r="AF103" s="77"/>
      <c r="AG103" s="77"/>
      <c r="AH103" s="77"/>
      <c r="AI103" s="78"/>
      <c r="AJ103" s="77"/>
      <c r="AK103" s="77"/>
      <c r="AL103" s="77"/>
      <c r="AM103" s="78"/>
      <c r="AN103" s="77"/>
      <c r="AO103" s="77"/>
      <c r="AP103" s="77"/>
      <c r="AQ103" s="78"/>
      <c r="AR103" s="79"/>
      <c r="AS103" s="79"/>
      <c r="AT103" s="77"/>
      <c r="AU103" s="78"/>
      <c r="AV103" s="79"/>
      <c r="AW103" s="79"/>
      <c r="AX103" s="77"/>
      <c r="AY103" s="78"/>
    </row>
    <row r="104" spans="1:51" s="35" customFormat="1" ht="15.75" x14ac:dyDescent="0.25">
      <c r="A104" s="74">
        <v>77</v>
      </c>
      <c r="B104" s="75" t="s">
        <v>124</v>
      </c>
      <c r="C104" s="52">
        <f t="shared" si="33"/>
        <v>40</v>
      </c>
      <c r="D104" s="72">
        <f t="shared" ref="D104:D115" si="35">SUM(AF104:AG104,AB104:AC104,X104:Y104,T104:U104,P104:Q104,L104:M104,AJ104:AK104,AN104:AO104,AR104:AS104,AV104:AW104)</f>
        <v>20</v>
      </c>
      <c r="E104" s="54">
        <f t="shared" ref="E104:E115" si="36">SUM(N104+R104+V104+Z104+AD104+AH104+AL104+AP104+AT104+AX104)</f>
        <v>20</v>
      </c>
      <c r="F104" s="54">
        <v>20</v>
      </c>
      <c r="G104" s="34" t="s">
        <v>39</v>
      </c>
      <c r="H104" s="31">
        <v>1</v>
      </c>
      <c r="I104" s="31"/>
      <c r="J104" s="31">
        <v>1</v>
      </c>
      <c r="K104" s="31">
        <f t="shared" si="34"/>
        <v>2</v>
      </c>
      <c r="L104" s="32"/>
      <c r="M104" s="32"/>
      <c r="N104" s="32"/>
      <c r="O104" s="31"/>
      <c r="P104" s="32"/>
      <c r="Q104" s="32"/>
      <c r="R104" s="32"/>
      <c r="S104" s="33"/>
      <c r="T104" s="32"/>
      <c r="U104" s="32"/>
      <c r="V104" s="32"/>
      <c r="W104" s="31"/>
      <c r="X104" s="32"/>
      <c r="Y104" s="32"/>
      <c r="Z104" s="32"/>
      <c r="AA104" s="31"/>
      <c r="AB104" s="32"/>
      <c r="AC104" s="32"/>
      <c r="AD104" s="32"/>
      <c r="AE104" s="31"/>
      <c r="AF104" s="79"/>
      <c r="AG104" s="79"/>
      <c r="AH104" s="77"/>
      <c r="AI104" s="78"/>
      <c r="AJ104" s="79"/>
      <c r="AK104" s="79"/>
      <c r="AL104" s="77"/>
      <c r="AM104" s="78"/>
      <c r="AN104" s="79"/>
      <c r="AO104" s="79"/>
      <c r="AP104" s="77"/>
      <c r="AQ104" s="78"/>
      <c r="AR104" s="79">
        <v>20</v>
      </c>
      <c r="AS104" s="79"/>
      <c r="AT104" s="77">
        <v>20</v>
      </c>
      <c r="AU104" s="78">
        <v>2</v>
      </c>
      <c r="AV104" s="34"/>
      <c r="AW104" s="34"/>
      <c r="AX104" s="34"/>
      <c r="AY104" s="73"/>
    </row>
    <row r="105" spans="1:51" s="35" customFormat="1" ht="30" x14ac:dyDescent="0.25">
      <c r="A105" s="74">
        <v>78</v>
      </c>
      <c r="B105" s="75" t="s">
        <v>125</v>
      </c>
      <c r="C105" s="52">
        <f t="shared" si="33"/>
        <v>30</v>
      </c>
      <c r="D105" s="72">
        <f t="shared" si="35"/>
        <v>30</v>
      </c>
      <c r="E105" s="54">
        <f t="shared" si="36"/>
        <v>0</v>
      </c>
      <c r="F105" s="54">
        <v>5</v>
      </c>
      <c r="G105" s="34" t="s">
        <v>39</v>
      </c>
      <c r="H105" s="31">
        <v>1</v>
      </c>
      <c r="I105" s="31"/>
      <c r="J105" s="31"/>
      <c r="K105" s="31">
        <f t="shared" si="34"/>
        <v>1</v>
      </c>
      <c r="L105" s="32"/>
      <c r="M105" s="32"/>
      <c r="N105" s="32"/>
      <c r="O105" s="31"/>
      <c r="P105" s="32"/>
      <c r="Q105" s="32"/>
      <c r="R105" s="32"/>
      <c r="S105" s="33"/>
      <c r="T105" s="32"/>
      <c r="U105" s="32"/>
      <c r="V105" s="32"/>
      <c r="W105" s="31"/>
      <c r="X105" s="77">
        <v>30</v>
      </c>
      <c r="Y105" s="77"/>
      <c r="Z105" s="77"/>
      <c r="AA105" s="78">
        <v>1</v>
      </c>
      <c r="AB105" s="77"/>
      <c r="AC105" s="77"/>
      <c r="AD105" s="77"/>
      <c r="AE105" s="78"/>
      <c r="AF105" s="77"/>
      <c r="AG105" s="77"/>
      <c r="AH105" s="77"/>
      <c r="AI105" s="78"/>
      <c r="AJ105" s="80"/>
      <c r="AK105" s="80"/>
      <c r="AL105" s="80"/>
      <c r="AM105" s="78"/>
      <c r="AN105" s="77"/>
      <c r="AO105" s="77"/>
      <c r="AP105" s="77"/>
      <c r="AQ105" s="78"/>
      <c r="AR105" s="80"/>
      <c r="AS105" s="80"/>
      <c r="AT105" s="80"/>
      <c r="AU105" s="78"/>
      <c r="AV105" s="34"/>
      <c r="AW105" s="34"/>
      <c r="AX105" s="34"/>
      <c r="AY105" s="73"/>
    </row>
    <row r="106" spans="1:51" s="35" customFormat="1" ht="30" x14ac:dyDescent="0.25">
      <c r="A106" s="74">
        <v>79</v>
      </c>
      <c r="B106" s="75" t="s">
        <v>126</v>
      </c>
      <c r="C106" s="52">
        <f t="shared" si="33"/>
        <v>30</v>
      </c>
      <c r="D106" s="72">
        <f t="shared" si="35"/>
        <v>30</v>
      </c>
      <c r="E106" s="54">
        <f t="shared" si="36"/>
        <v>0</v>
      </c>
      <c r="F106" s="54">
        <v>5</v>
      </c>
      <c r="G106" s="34" t="s">
        <v>39</v>
      </c>
      <c r="H106" s="31">
        <v>1</v>
      </c>
      <c r="I106" s="31"/>
      <c r="J106" s="31"/>
      <c r="K106" s="31">
        <f t="shared" si="34"/>
        <v>1</v>
      </c>
      <c r="L106" s="32"/>
      <c r="M106" s="32"/>
      <c r="N106" s="32"/>
      <c r="O106" s="31"/>
      <c r="P106" s="32"/>
      <c r="Q106" s="32"/>
      <c r="R106" s="32"/>
      <c r="S106" s="33"/>
      <c r="T106" s="32"/>
      <c r="U106" s="32"/>
      <c r="V106" s="32"/>
      <c r="W106" s="31"/>
      <c r="X106" s="32"/>
      <c r="Y106" s="32"/>
      <c r="Z106" s="32"/>
      <c r="AA106" s="31"/>
      <c r="AB106" s="79">
        <v>30</v>
      </c>
      <c r="AC106" s="79"/>
      <c r="AD106" s="77"/>
      <c r="AE106" s="78">
        <v>1</v>
      </c>
      <c r="AF106" s="79"/>
      <c r="AG106" s="79"/>
      <c r="AH106" s="77"/>
      <c r="AI106" s="78"/>
      <c r="AJ106" s="79"/>
      <c r="AK106" s="79"/>
      <c r="AL106" s="77"/>
      <c r="AM106" s="78"/>
      <c r="AN106" s="79"/>
      <c r="AO106" s="79"/>
      <c r="AP106" s="77"/>
      <c r="AQ106" s="78"/>
      <c r="AR106" s="79"/>
      <c r="AS106" s="79"/>
      <c r="AT106" s="77"/>
      <c r="AU106" s="78"/>
      <c r="AV106" s="34"/>
      <c r="AW106" s="34"/>
      <c r="AX106" s="34"/>
      <c r="AY106" s="73"/>
    </row>
    <row r="107" spans="1:51" s="35" customFormat="1" ht="15.75" x14ac:dyDescent="0.25">
      <c r="A107" s="74">
        <v>80</v>
      </c>
      <c r="B107" s="75" t="s">
        <v>127</v>
      </c>
      <c r="C107" s="52">
        <f t="shared" si="33"/>
        <v>60</v>
      </c>
      <c r="D107" s="72">
        <f t="shared" si="35"/>
        <v>30</v>
      </c>
      <c r="E107" s="54">
        <f t="shared" si="36"/>
        <v>30</v>
      </c>
      <c r="F107" s="54">
        <v>60</v>
      </c>
      <c r="G107" s="77" t="s">
        <v>37</v>
      </c>
      <c r="H107" s="33">
        <v>2</v>
      </c>
      <c r="I107" s="33"/>
      <c r="J107" s="33">
        <v>2</v>
      </c>
      <c r="K107" s="31">
        <f t="shared" si="34"/>
        <v>4</v>
      </c>
      <c r="L107" s="32"/>
      <c r="M107" s="32"/>
      <c r="N107" s="32"/>
      <c r="O107" s="31"/>
      <c r="P107" s="32"/>
      <c r="Q107" s="32"/>
      <c r="R107" s="32"/>
      <c r="S107" s="33"/>
      <c r="T107" s="32"/>
      <c r="U107" s="32"/>
      <c r="V107" s="32"/>
      <c r="W107" s="31"/>
      <c r="X107" s="32"/>
      <c r="Y107" s="32"/>
      <c r="Z107" s="32"/>
      <c r="AA107" s="31"/>
      <c r="AB107" s="34"/>
      <c r="AC107" s="34"/>
      <c r="AD107" s="34"/>
      <c r="AE107" s="31"/>
      <c r="AF107" s="34"/>
      <c r="AG107" s="34"/>
      <c r="AH107" s="34"/>
      <c r="AI107" s="31"/>
      <c r="AJ107" s="79"/>
      <c r="AK107" s="79"/>
      <c r="AL107" s="77"/>
      <c r="AM107" s="78"/>
      <c r="AN107" s="79">
        <v>30</v>
      </c>
      <c r="AO107" s="79"/>
      <c r="AP107" s="77">
        <v>30</v>
      </c>
      <c r="AQ107" s="78">
        <v>4</v>
      </c>
      <c r="AR107" s="79"/>
      <c r="AS107" s="79"/>
      <c r="AT107" s="77"/>
      <c r="AU107" s="78"/>
      <c r="AV107" s="79"/>
      <c r="AW107" s="79"/>
      <c r="AX107" s="77"/>
      <c r="AY107" s="78"/>
    </row>
    <row r="108" spans="1:51" s="35" customFormat="1" ht="30" x14ac:dyDescent="0.25">
      <c r="A108" s="74">
        <v>81</v>
      </c>
      <c r="B108" s="75" t="s">
        <v>128</v>
      </c>
      <c r="C108" s="52">
        <f t="shared" si="33"/>
        <v>40</v>
      </c>
      <c r="D108" s="72">
        <f t="shared" si="35"/>
        <v>15</v>
      </c>
      <c r="E108" s="54">
        <f t="shared" si="36"/>
        <v>25</v>
      </c>
      <c r="F108" s="54">
        <v>50</v>
      </c>
      <c r="G108" s="34" t="s">
        <v>39</v>
      </c>
      <c r="H108" s="31">
        <v>1</v>
      </c>
      <c r="I108" s="31"/>
      <c r="J108" s="31">
        <v>2</v>
      </c>
      <c r="K108" s="31">
        <f t="shared" si="34"/>
        <v>3</v>
      </c>
      <c r="L108" s="32"/>
      <c r="M108" s="32"/>
      <c r="N108" s="32"/>
      <c r="O108" s="31"/>
      <c r="P108" s="32"/>
      <c r="Q108" s="32"/>
      <c r="R108" s="32"/>
      <c r="S108" s="33"/>
      <c r="T108" s="32"/>
      <c r="U108" s="32"/>
      <c r="V108" s="32"/>
      <c r="W108" s="31"/>
      <c r="X108" s="32"/>
      <c r="Y108" s="32"/>
      <c r="Z108" s="32"/>
      <c r="AA108" s="31"/>
      <c r="AB108" s="34"/>
      <c r="AC108" s="34"/>
      <c r="AD108" s="34"/>
      <c r="AE108" s="31"/>
      <c r="AF108" s="34"/>
      <c r="AG108" s="34"/>
      <c r="AH108" s="34"/>
      <c r="AI108" s="31"/>
      <c r="AJ108" s="34"/>
      <c r="AK108" s="34"/>
      <c r="AL108" s="34"/>
      <c r="AM108" s="73"/>
      <c r="AN108" s="79"/>
      <c r="AO108" s="79"/>
      <c r="AP108" s="77"/>
      <c r="AQ108" s="78"/>
      <c r="AR108" s="34">
        <v>15</v>
      </c>
      <c r="AS108" s="34"/>
      <c r="AT108" s="34">
        <v>25</v>
      </c>
      <c r="AU108" s="73">
        <v>3</v>
      </c>
      <c r="AV108" s="79"/>
      <c r="AW108" s="79"/>
      <c r="AX108" s="77"/>
      <c r="AY108" s="78"/>
    </row>
    <row r="109" spans="1:51" s="35" customFormat="1" ht="15.75" x14ac:dyDescent="0.25">
      <c r="A109" s="74">
        <v>82</v>
      </c>
      <c r="B109" s="75" t="s">
        <v>129</v>
      </c>
      <c r="C109" s="52">
        <f t="shared" si="33"/>
        <v>40</v>
      </c>
      <c r="D109" s="72">
        <f t="shared" si="35"/>
        <v>15</v>
      </c>
      <c r="E109" s="54">
        <f t="shared" si="36"/>
        <v>25</v>
      </c>
      <c r="F109" s="54">
        <v>50</v>
      </c>
      <c r="G109" s="77" t="s">
        <v>37</v>
      </c>
      <c r="H109" s="33">
        <v>1</v>
      </c>
      <c r="I109" s="33"/>
      <c r="J109" s="33">
        <v>2</v>
      </c>
      <c r="K109" s="31">
        <f t="shared" si="34"/>
        <v>3</v>
      </c>
      <c r="L109" s="32"/>
      <c r="M109" s="32"/>
      <c r="N109" s="32"/>
      <c r="O109" s="31"/>
      <c r="P109" s="32"/>
      <c r="Q109" s="32"/>
      <c r="R109" s="32"/>
      <c r="S109" s="33"/>
      <c r="T109" s="32"/>
      <c r="U109" s="32"/>
      <c r="V109" s="32"/>
      <c r="W109" s="31"/>
      <c r="X109" s="79"/>
      <c r="Y109" s="79"/>
      <c r="Z109" s="77"/>
      <c r="AA109" s="78"/>
      <c r="AB109" s="79"/>
      <c r="AC109" s="79"/>
      <c r="AD109" s="77"/>
      <c r="AE109" s="78"/>
      <c r="AF109" s="79"/>
      <c r="AG109" s="79"/>
      <c r="AH109" s="77"/>
      <c r="AI109" s="78"/>
      <c r="AJ109" s="79">
        <v>15</v>
      </c>
      <c r="AK109" s="79"/>
      <c r="AL109" s="77">
        <v>25</v>
      </c>
      <c r="AM109" s="78">
        <v>3</v>
      </c>
      <c r="AN109" s="79"/>
      <c r="AO109" s="79"/>
      <c r="AP109" s="77"/>
      <c r="AQ109" s="78"/>
      <c r="AR109" s="79"/>
      <c r="AS109" s="79"/>
      <c r="AT109" s="77"/>
      <c r="AU109" s="78"/>
      <c r="AV109" s="79"/>
      <c r="AW109" s="79"/>
      <c r="AX109" s="77"/>
      <c r="AY109" s="78"/>
    </row>
    <row r="110" spans="1:51" s="35" customFormat="1" ht="15.75" x14ac:dyDescent="0.25">
      <c r="A110" s="74">
        <v>83</v>
      </c>
      <c r="B110" s="75" t="s">
        <v>130</v>
      </c>
      <c r="C110" s="52">
        <f t="shared" si="33"/>
        <v>40</v>
      </c>
      <c r="D110" s="72">
        <f t="shared" si="35"/>
        <v>15</v>
      </c>
      <c r="E110" s="54">
        <f t="shared" si="36"/>
        <v>25</v>
      </c>
      <c r="F110" s="54">
        <v>50</v>
      </c>
      <c r="G110" s="77" t="s">
        <v>37</v>
      </c>
      <c r="H110" s="33">
        <v>1</v>
      </c>
      <c r="I110" s="33"/>
      <c r="J110" s="33">
        <v>2</v>
      </c>
      <c r="K110" s="31">
        <f t="shared" si="34"/>
        <v>3</v>
      </c>
      <c r="L110" s="32"/>
      <c r="M110" s="32"/>
      <c r="N110" s="32"/>
      <c r="O110" s="31"/>
      <c r="P110" s="32"/>
      <c r="Q110" s="32"/>
      <c r="R110" s="32"/>
      <c r="S110" s="33"/>
      <c r="T110" s="32"/>
      <c r="U110" s="32"/>
      <c r="V110" s="32"/>
      <c r="W110" s="31"/>
      <c r="X110" s="79"/>
      <c r="Y110" s="79"/>
      <c r="Z110" s="77"/>
      <c r="AA110" s="78"/>
      <c r="AB110" s="34"/>
      <c r="AC110" s="34"/>
      <c r="AD110" s="34"/>
      <c r="AE110" s="31"/>
      <c r="AF110" s="79"/>
      <c r="AG110" s="79"/>
      <c r="AH110" s="77"/>
      <c r="AI110" s="78"/>
      <c r="AJ110" s="79"/>
      <c r="AK110" s="79"/>
      <c r="AL110" s="77"/>
      <c r="AM110" s="78"/>
      <c r="AN110" s="79"/>
      <c r="AO110" s="79"/>
      <c r="AP110" s="77"/>
      <c r="AQ110" s="78"/>
      <c r="AR110" s="79">
        <v>15</v>
      </c>
      <c r="AS110" s="79"/>
      <c r="AT110" s="77">
        <v>25</v>
      </c>
      <c r="AU110" s="78">
        <v>3</v>
      </c>
      <c r="AV110" s="34"/>
      <c r="AW110" s="34"/>
      <c r="AX110" s="34"/>
      <c r="AY110" s="73"/>
    </row>
    <row r="111" spans="1:51" s="35" customFormat="1" ht="30" x14ac:dyDescent="0.25">
      <c r="A111" s="74">
        <v>84</v>
      </c>
      <c r="B111" s="75" t="s">
        <v>131</v>
      </c>
      <c r="C111" s="52">
        <f t="shared" si="33"/>
        <v>40</v>
      </c>
      <c r="D111" s="72">
        <f t="shared" si="35"/>
        <v>15</v>
      </c>
      <c r="E111" s="54">
        <f t="shared" si="36"/>
        <v>25</v>
      </c>
      <c r="F111" s="54">
        <v>50</v>
      </c>
      <c r="G111" s="77" t="s">
        <v>37</v>
      </c>
      <c r="H111" s="33">
        <v>1</v>
      </c>
      <c r="I111" s="33"/>
      <c r="J111" s="33">
        <v>2</v>
      </c>
      <c r="K111" s="31">
        <f t="shared" si="34"/>
        <v>3</v>
      </c>
      <c r="L111" s="32"/>
      <c r="M111" s="32"/>
      <c r="N111" s="32"/>
      <c r="O111" s="31"/>
      <c r="P111" s="32"/>
      <c r="Q111" s="32"/>
      <c r="R111" s="32"/>
      <c r="S111" s="33"/>
      <c r="T111" s="32"/>
      <c r="U111" s="32"/>
      <c r="V111" s="32"/>
      <c r="W111" s="31"/>
      <c r="X111" s="32"/>
      <c r="Y111" s="32"/>
      <c r="Z111" s="32"/>
      <c r="AA111" s="31"/>
      <c r="AB111" s="34"/>
      <c r="AC111" s="34"/>
      <c r="AD111" s="34"/>
      <c r="AE111" s="31"/>
      <c r="AF111" s="79"/>
      <c r="AG111" s="79"/>
      <c r="AH111" s="77"/>
      <c r="AI111" s="78"/>
      <c r="AJ111" s="79"/>
      <c r="AK111" s="79"/>
      <c r="AL111" s="77"/>
      <c r="AM111" s="78"/>
      <c r="AN111" s="79">
        <v>15</v>
      </c>
      <c r="AO111" s="79"/>
      <c r="AP111" s="77">
        <v>25</v>
      </c>
      <c r="AQ111" s="78">
        <v>3</v>
      </c>
      <c r="AR111" s="79"/>
      <c r="AS111" s="79"/>
      <c r="AT111" s="77"/>
      <c r="AU111" s="78"/>
      <c r="AV111" s="79"/>
      <c r="AW111" s="79"/>
      <c r="AX111" s="77"/>
      <c r="AY111" s="78"/>
    </row>
    <row r="112" spans="1:51" s="35" customFormat="1" ht="30" x14ac:dyDescent="0.25">
      <c r="A112" s="74">
        <v>85</v>
      </c>
      <c r="B112" s="75" t="s">
        <v>132</v>
      </c>
      <c r="C112" s="52">
        <f t="shared" si="33"/>
        <v>40</v>
      </c>
      <c r="D112" s="72">
        <f t="shared" si="35"/>
        <v>15</v>
      </c>
      <c r="E112" s="54">
        <f t="shared" si="36"/>
        <v>25</v>
      </c>
      <c r="F112" s="54">
        <v>50</v>
      </c>
      <c r="G112" s="77" t="s">
        <v>37</v>
      </c>
      <c r="H112" s="33">
        <v>1</v>
      </c>
      <c r="I112" s="33"/>
      <c r="J112" s="33">
        <v>2</v>
      </c>
      <c r="K112" s="33">
        <f t="shared" si="34"/>
        <v>3</v>
      </c>
      <c r="L112" s="32"/>
      <c r="M112" s="32"/>
      <c r="N112" s="32"/>
      <c r="O112" s="31"/>
      <c r="P112" s="32"/>
      <c r="Q112" s="32"/>
      <c r="R112" s="32"/>
      <c r="S112" s="33"/>
      <c r="T112" s="32"/>
      <c r="U112" s="32"/>
      <c r="V112" s="32"/>
      <c r="W112" s="31"/>
      <c r="X112" s="32"/>
      <c r="Y112" s="32"/>
      <c r="Z112" s="32"/>
      <c r="AA112" s="31"/>
      <c r="AB112" s="34"/>
      <c r="AC112" s="34"/>
      <c r="AD112" s="34"/>
      <c r="AE112" s="31"/>
      <c r="AF112" s="34"/>
      <c r="AG112" s="34"/>
      <c r="AH112" s="34"/>
      <c r="AI112" s="31"/>
      <c r="AJ112" s="79"/>
      <c r="AK112" s="79"/>
      <c r="AL112" s="77"/>
      <c r="AM112" s="78"/>
      <c r="AN112" s="79"/>
      <c r="AO112" s="79"/>
      <c r="AP112" s="77"/>
      <c r="AQ112" s="78"/>
      <c r="AR112" s="79">
        <v>15</v>
      </c>
      <c r="AS112" s="79"/>
      <c r="AT112" s="77">
        <v>25</v>
      </c>
      <c r="AU112" s="78">
        <v>3</v>
      </c>
      <c r="AV112" s="79"/>
      <c r="AW112" s="79"/>
      <c r="AX112" s="77"/>
      <c r="AY112" s="78"/>
    </row>
    <row r="113" spans="1:51" s="35" customFormat="1" ht="30" x14ac:dyDescent="0.25">
      <c r="A113" s="74">
        <v>86</v>
      </c>
      <c r="B113" s="75" t="s">
        <v>133</v>
      </c>
      <c r="C113" s="52">
        <f t="shared" si="33"/>
        <v>35</v>
      </c>
      <c r="D113" s="72">
        <f t="shared" si="35"/>
        <v>20</v>
      </c>
      <c r="E113" s="54">
        <f t="shared" si="36"/>
        <v>15</v>
      </c>
      <c r="F113" s="54">
        <v>25</v>
      </c>
      <c r="G113" s="77" t="s">
        <v>39</v>
      </c>
      <c r="H113" s="33">
        <v>1</v>
      </c>
      <c r="I113" s="33"/>
      <c r="J113" s="33">
        <v>1</v>
      </c>
      <c r="K113" s="33">
        <f t="shared" si="34"/>
        <v>2</v>
      </c>
      <c r="L113" s="32"/>
      <c r="M113" s="32"/>
      <c r="N113" s="32"/>
      <c r="O113" s="31"/>
      <c r="P113" s="32"/>
      <c r="Q113" s="32"/>
      <c r="R113" s="32"/>
      <c r="S113" s="33"/>
      <c r="T113" s="32"/>
      <c r="U113" s="32"/>
      <c r="V113" s="32"/>
      <c r="W113" s="31"/>
      <c r="X113" s="32"/>
      <c r="Y113" s="32"/>
      <c r="Z113" s="32"/>
      <c r="AA113" s="31"/>
      <c r="AB113" s="34"/>
      <c r="AC113" s="34"/>
      <c r="AD113" s="34"/>
      <c r="AE113" s="31"/>
      <c r="AF113" s="34"/>
      <c r="AG113" s="34"/>
      <c r="AH113" s="34"/>
      <c r="AI113" s="31"/>
      <c r="AJ113" s="79"/>
      <c r="AK113" s="79"/>
      <c r="AL113" s="77"/>
      <c r="AM113" s="78"/>
      <c r="AN113" s="79"/>
      <c r="AO113" s="79"/>
      <c r="AP113" s="77"/>
      <c r="AQ113" s="78"/>
      <c r="AR113" s="79">
        <v>20</v>
      </c>
      <c r="AS113" s="79"/>
      <c r="AT113" s="77">
        <v>15</v>
      </c>
      <c r="AU113" s="78">
        <v>2</v>
      </c>
      <c r="AV113" s="79"/>
      <c r="AW113" s="79"/>
      <c r="AX113" s="77"/>
      <c r="AY113" s="78"/>
    </row>
    <row r="114" spans="1:51" s="35" customFormat="1" ht="30" x14ac:dyDescent="0.25">
      <c r="A114" s="74">
        <v>87</v>
      </c>
      <c r="B114" s="75" t="s">
        <v>134</v>
      </c>
      <c r="C114" s="52">
        <f t="shared" si="33"/>
        <v>30</v>
      </c>
      <c r="D114" s="72">
        <f t="shared" si="35"/>
        <v>30</v>
      </c>
      <c r="E114" s="54">
        <f t="shared" si="36"/>
        <v>0</v>
      </c>
      <c r="F114" s="54">
        <v>10</v>
      </c>
      <c r="G114" s="34" t="s">
        <v>39</v>
      </c>
      <c r="H114" s="31">
        <v>1</v>
      </c>
      <c r="I114" s="31"/>
      <c r="J114" s="31"/>
      <c r="K114" s="33">
        <f t="shared" si="34"/>
        <v>1</v>
      </c>
      <c r="L114" s="32"/>
      <c r="M114" s="32"/>
      <c r="N114" s="32"/>
      <c r="O114" s="31"/>
      <c r="P114" s="32"/>
      <c r="Q114" s="32"/>
      <c r="R114" s="32"/>
      <c r="S114" s="33"/>
      <c r="T114" s="32"/>
      <c r="U114" s="32"/>
      <c r="V114" s="32"/>
      <c r="W114" s="31"/>
      <c r="X114" s="32"/>
      <c r="Y114" s="32"/>
      <c r="Z114" s="32"/>
      <c r="AA114" s="31"/>
      <c r="AB114" s="34"/>
      <c r="AC114" s="34"/>
      <c r="AD114" s="34"/>
      <c r="AE114" s="31"/>
      <c r="AF114" s="79"/>
      <c r="AG114" s="79"/>
      <c r="AH114" s="77"/>
      <c r="AI114" s="78"/>
      <c r="AJ114" s="79">
        <v>30</v>
      </c>
      <c r="AK114" s="79"/>
      <c r="AL114" s="77"/>
      <c r="AM114" s="78">
        <v>1</v>
      </c>
      <c r="AN114" s="79"/>
      <c r="AO114" s="79"/>
      <c r="AP114" s="77"/>
      <c r="AQ114" s="78"/>
      <c r="AR114" s="79"/>
      <c r="AS114" s="79"/>
      <c r="AT114" s="77"/>
      <c r="AU114" s="78"/>
      <c r="AV114" s="79"/>
      <c r="AW114" s="79"/>
      <c r="AX114" s="77"/>
      <c r="AY114" s="78"/>
    </row>
    <row r="115" spans="1:51" s="35" customFormat="1" ht="30" x14ac:dyDescent="0.25">
      <c r="A115" s="74">
        <v>88</v>
      </c>
      <c r="B115" s="75" t="s">
        <v>135</v>
      </c>
      <c r="C115" s="52">
        <f t="shared" si="33"/>
        <v>30</v>
      </c>
      <c r="D115" s="72">
        <f t="shared" si="35"/>
        <v>30</v>
      </c>
      <c r="E115" s="54">
        <f t="shared" si="36"/>
        <v>0</v>
      </c>
      <c r="F115" s="54">
        <v>10</v>
      </c>
      <c r="G115" s="34" t="s">
        <v>39</v>
      </c>
      <c r="H115" s="31">
        <v>1</v>
      </c>
      <c r="I115" s="31"/>
      <c r="J115" s="31"/>
      <c r="K115" s="33">
        <f t="shared" si="34"/>
        <v>1</v>
      </c>
      <c r="L115" s="32"/>
      <c r="M115" s="32"/>
      <c r="N115" s="32"/>
      <c r="O115" s="31"/>
      <c r="P115" s="32"/>
      <c r="Q115" s="32"/>
      <c r="R115" s="32"/>
      <c r="S115" s="33"/>
      <c r="T115" s="32"/>
      <c r="U115" s="32"/>
      <c r="V115" s="32"/>
      <c r="W115" s="31"/>
      <c r="X115" s="32"/>
      <c r="Y115" s="32"/>
      <c r="Z115" s="32"/>
      <c r="AA115" s="31"/>
      <c r="AB115" s="34"/>
      <c r="AC115" s="34"/>
      <c r="AD115" s="34"/>
      <c r="AE115" s="31"/>
      <c r="AF115" s="79">
        <v>30</v>
      </c>
      <c r="AG115" s="79"/>
      <c r="AH115" s="77"/>
      <c r="AI115" s="78">
        <v>1</v>
      </c>
      <c r="AJ115" s="79"/>
      <c r="AK115" s="79"/>
      <c r="AL115" s="77"/>
      <c r="AM115" s="78"/>
      <c r="AN115" s="79"/>
      <c r="AO115" s="79"/>
      <c r="AP115" s="77"/>
      <c r="AQ115" s="78"/>
      <c r="AR115" s="79"/>
      <c r="AS115" s="79"/>
      <c r="AT115" s="77"/>
      <c r="AU115" s="78"/>
      <c r="AV115" s="79"/>
      <c r="AW115" s="79"/>
      <c r="AX115" s="77"/>
      <c r="AY115" s="78"/>
    </row>
    <row r="116" spans="1:51" s="35" customFormat="1" ht="15.75" x14ac:dyDescent="0.25">
      <c r="A116" s="48" t="s">
        <v>49</v>
      </c>
      <c r="B116" s="48"/>
      <c r="C116" s="49">
        <f>SUM(C103:C115)</f>
        <v>500</v>
      </c>
      <c r="D116" s="49">
        <f t="shared" ref="D116:AY116" si="37">SUM(D103:D115)</f>
        <v>280</v>
      </c>
      <c r="E116" s="49">
        <f t="shared" si="37"/>
        <v>220</v>
      </c>
      <c r="F116" s="49">
        <f t="shared" si="37"/>
        <v>430</v>
      </c>
      <c r="G116" s="49">
        <f t="shared" si="37"/>
        <v>0</v>
      </c>
      <c r="H116" s="50">
        <f>SUM(H103:H115)</f>
        <v>14</v>
      </c>
      <c r="I116" s="50">
        <f t="shared" ref="I116:J116" si="38">SUM(I103:I115)</f>
        <v>0</v>
      </c>
      <c r="J116" s="50">
        <f t="shared" si="38"/>
        <v>16</v>
      </c>
      <c r="K116" s="49">
        <f t="shared" si="37"/>
        <v>30</v>
      </c>
      <c r="L116" s="49">
        <f t="shared" si="37"/>
        <v>0</v>
      </c>
      <c r="M116" s="49">
        <f t="shared" si="37"/>
        <v>0</v>
      </c>
      <c r="N116" s="49">
        <f t="shared" si="37"/>
        <v>0</v>
      </c>
      <c r="O116" s="49">
        <f t="shared" si="37"/>
        <v>0</v>
      </c>
      <c r="P116" s="49">
        <f t="shared" si="37"/>
        <v>0</v>
      </c>
      <c r="Q116" s="49">
        <f t="shared" si="37"/>
        <v>0</v>
      </c>
      <c r="R116" s="49">
        <f t="shared" si="37"/>
        <v>0</v>
      </c>
      <c r="S116" s="50">
        <f t="shared" si="37"/>
        <v>0</v>
      </c>
      <c r="T116" s="49">
        <f t="shared" si="37"/>
        <v>0</v>
      </c>
      <c r="U116" s="49">
        <f t="shared" si="37"/>
        <v>0</v>
      </c>
      <c r="V116" s="49">
        <f t="shared" si="37"/>
        <v>0</v>
      </c>
      <c r="W116" s="49">
        <f t="shared" si="37"/>
        <v>0</v>
      </c>
      <c r="X116" s="49">
        <f t="shared" si="37"/>
        <v>30</v>
      </c>
      <c r="Y116" s="49">
        <f t="shared" si="37"/>
        <v>0</v>
      </c>
      <c r="Z116" s="49">
        <f t="shared" si="37"/>
        <v>0</v>
      </c>
      <c r="AA116" s="49">
        <f t="shared" si="37"/>
        <v>1</v>
      </c>
      <c r="AB116" s="49">
        <f t="shared" si="37"/>
        <v>45</v>
      </c>
      <c r="AC116" s="49">
        <f t="shared" si="37"/>
        <v>0</v>
      </c>
      <c r="AD116" s="49">
        <f t="shared" si="37"/>
        <v>30</v>
      </c>
      <c r="AE116" s="49">
        <f t="shared" si="37"/>
        <v>4</v>
      </c>
      <c r="AF116" s="49">
        <f t="shared" si="37"/>
        <v>30</v>
      </c>
      <c r="AG116" s="49">
        <f t="shared" si="37"/>
        <v>0</v>
      </c>
      <c r="AH116" s="49">
        <f t="shared" si="37"/>
        <v>0</v>
      </c>
      <c r="AI116" s="49">
        <f t="shared" si="37"/>
        <v>1</v>
      </c>
      <c r="AJ116" s="49">
        <f t="shared" si="37"/>
        <v>45</v>
      </c>
      <c r="AK116" s="49">
        <f t="shared" si="37"/>
        <v>0</v>
      </c>
      <c r="AL116" s="49">
        <f t="shared" si="37"/>
        <v>25</v>
      </c>
      <c r="AM116" s="49">
        <f t="shared" si="37"/>
        <v>4</v>
      </c>
      <c r="AN116" s="49">
        <f t="shared" si="37"/>
        <v>45</v>
      </c>
      <c r="AO116" s="49">
        <f t="shared" si="37"/>
        <v>0</v>
      </c>
      <c r="AP116" s="49">
        <f t="shared" si="37"/>
        <v>55</v>
      </c>
      <c r="AQ116" s="49">
        <f t="shared" si="37"/>
        <v>7</v>
      </c>
      <c r="AR116" s="49">
        <f t="shared" si="37"/>
        <v>85</v>
      </c>
      <c r="AS116" s="49">
        <f t="shared" si="37"/>
        <v>0</v>
      </c>
      <c r="AT116" s="49">
        <f t="shared" si="37"/>
        <v>110</v>
      </c>
      <c r="AU116" s="49">
        <f t="shared" si="37"/>
        <v>13</v>
      </c>
      <c r="AV116" s="49">
        <f t="shared" si="37"/>
        <v>0</v>
      </c>
      <c r="AW116" s="49">
        <f t="shared" si="37"/>
        <v>0</v>
      </c>
      <c r="AX116" s="49">
        <f t="shared" si="37"/>
        <v>0</v>
      </c>
      <c r="AY116" s="49">
        <f t="shared" si="37"/>
        <v>0</v>
      </c>
    </row>
    <row r="117" spans="1:51" s="51" customFormat="1" ht="15.75" x14ac:dyDescent="0.25">
      <c r="A117" s="63" t="s">
        <v>136</v>
      </c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5"/>
    </row>
    <row r="118" spans="1:51" s="35" customFormat="1" ht="30" x14ac:dyDescent="0.25">
      <c r="A118" s="74">
        <v>76</v>
      </c>
      <c r="B118" s="75" t="s">
        <v>137</v>
      </c>
      <c r="C118" s="76">
        <f t="shared" ref="C118:C130" si="39">SUM(L118:N118,P118:R118,T118:V118,X118:Z118,AB118:AD118,AF118:AH118,AJ118:AL118,AN118:AP118,AR118:AT118,AV118:AX118)</f>
        <v>30</v>
      </c>
      <c r="D118" s="72">
        <f t="shared" ref="D118:D130" si="40">SUM(AF118:AG118,AB118:AC118,X118:Y118,T118:U118,P118:Q118,L118:M118,AJ118:AK118,AN118:AO118,AR118:AS118,AV118:AW118)</f>
        <v>30</v>
      </c>
      <c r="E118" s="34">
        <f>SUM(N118,R118,V118,Z118,AD118,AH118,AL118,AP118,AT118,AX118)</f>
        <v>0</v>
      </c>
      <c r="F118" s="34">
        <v>10</v>
      </c>
      <c r="G118" s="45" t="s">
        <v>39</v>
      </c>
      <c r="H118" s="46">
        <v>1</v>
      </c>
      <c r="I118" s="46"/>
      <c r="J118" s="46"/>
      <c r="K118" s="81">
        <f t="shared" ref="K118:K130" si="41">SUM(O118,S118,W118,AA118,AE118,AI118,AM118,AQ118,AU118,AY118)</f>
        <v>1</v>
      </c>
      <c r="L118" s="32"/>
      <c r="M118" s="32"/>
      <c r="N118" s="32"/>
      <c r="O118" s="31"/>
      <c r="P118" s="32"/>
      <c r="Q118" s="32"/>
      <c r="R118" s="32"/>
      <c r="S118" s="33"/>
      <c r="T118" s="32"/>
      <c r="U118" s="32"/>
      <c r="V118" s="32"/>
      <c r="W118" s="31"/>
      <c r="X118" s="77">
        <v>30</v>
      </c>
      <c r="Y118" s="77"/>
      <c r="Z118" s="77"/>
      <c r="AA118" s="78">
        <v>1</v>
      </c>
      <c r="AB118" s="77"/>
      <c r="AC118" s="77"/>
      <c r="AD118" s="77"/>
      <c r="AE118" s="78"/>
      <c r="AF118" s="77"/>
      <c r="AG118" s="77"/>
      <c r="AH118" s="77"/>
      <c r="AI118" s="78"/>
      <c r="AJ118" s="77"/>
      <c r="AK118" s="77"/>
      <c r="AL118" s="77"/>
      <c r="AM118" s="78"/>
      <c r="AN118" s="77"/>
      <c r="AO118" s="77"/>
      <c r="AP118" s="77"/>
      <c r="AQ118" s="78"/>
      <c r="AR118" s="79"/>
      <c r="AS118" s="79"/>
      <c r="AT118" s="77"/>
      <c r="AU118" s="78"/>
      <c r="AV118" s="79"/>
      <c r="AW118" s="79"/>
      <c r="AX118" s="77"/>
      <c r="AY118" s="78"/>
    </row>
    <row r="119" spans="1:51" s="35" customFormat="1" ht="15.75" x14ac:dyDescent="0.25">
      <c r="A119" s="74">
        <v>77</v>
      </c>
      <c r="B119" s="75" t="s">
        <v>138</v>
      </c>
      <c r="C119" s="52">
        <f t="shared" si="39"/>
        <v>30</v>
      </c>
      <c r="D119" s="72">
        <f t="shared" si="40"/>
        <v>30</v>
      </c>
      <c r="E119" s="34">
        <f>SUM(N119,R119,V119,Z119,AD119,AH119,AL119,AP119,AT119,AX119)</f>
        <v>0</v>
      </c>
      <c r="F119" s="34">
        <v>10</v>
      </c>
      <c r="G119" s="34" t="s">
        <v>39</v>
      </c>
      <c r="H119" s="31">
        <v>1</v>
      </c>
      <c r="I119" s="31"/>
      <c r="J119" s="31"/>
      <c r="K119" s="81">
        <f t="shared" si="41"/>
        <v>1</v>
      </c>
      <c r="L119" s="32"/>
      <c r="M119" s="32"/>
      <c r="N119" s="32"/>
      <c r="O119" s="31"/>
      <c r="P119" s="32"/>
      <c r="Q119" s="32"/>
      <c r="R119" s="32"/>
      <c r="S119" s="33"/>
      <c r="T119" s="32"/>
      <c r="U119" s="32"/>
      <c r="V119" s="32"/>
      <c r="W119" s="31"/>
      <c r="X119" s="32"/>
      <c r="Y119" s="32"/>
      <c r="Z119" s="32"/>
      <c r="AA119" s="31"/>
      <c r="AB119" s="77"/>
      <c r="AC119" s="77"/>
      <c r="AD119" s="77"/>
      <c r="AE119" s="78"/>
      <c r="AF119" s="77">
        <v>30</v>
      </c>
      <c r="AG119" s="77"/>
      <c r="AH119" s="77"/>
      <c r="AI119" s="78">
        <v>1</v>
      </c>
      <c r="AJ119" s="77"/>
      <c r="AK119" s="77"/>
      <c r="AL119" s="77"/>
      <c r="AM119" s="78"/>
      <c r="AN119" s="77"/>
      <c r="AO119" s="77"/>
      <c r="AP119" s="77"/>
      <c r="AQ119" s="78"/>
      <c r="AR119" s="34"/>
      <c r="AS119" s="34"/>
      <c r="AT119" s="34"/>
      <c r="AU119" s="73"/>
      <c r="AV119" s="79"/>
      <c r="AW119" s="79"/>
      <c r="AX119" s="77"/>
      <c r="AY119" s="78"/>
    </row>
    <row r="120" spans="1:51" s="35" customFormat="1" ht="15.75" x14ac:dyDescent="0.25">
      <c r="A120" s="74">
        <v>78</v>
      </c>
      <c r="B120" s="75" t="s">
        <v>139</v>
      </c>
      <c r="C120" s="52">
        <f t="shared" si="39"/>
        <v>30</v>
      </c>
      <c r="D120" s="72">
        <f t="shared" si="40"/>
        <v>30</v>
      </c>
      <c r="E120" s="34">
        <f>SUM(N120,R120,V120,Z120,AD120,AH120,AL120,AP120,AT120,AX120)</f>
        <v>0</v>
      </c>
      <c r="F120" s="34">
        <v>10</v>
      </c>
      <c r="G120" s="34" t="s">
        <v>39</v>
      </c>
      <c r="H120" s="31">
        <v>1</v>
      </c>
      <c r="I120" s="31"/>
      <c r="J120" s="31"/>
      <c r="K120" s="81">
        <f t="shared" si="41"/>
        <v>1</v>
      </c>
      <c r="L120" s="32"/>
      <c r="M120" s="32"/>
      <c r="N120" s="32"/>
      <c r="O120" s="31"/>
      <c r="P120" s="32"/>
      <c r="Q120" s="32"/>
      <c r="R120" s="32"/>
      <c r="S120" s="33"/>
      <c r="T120" s="32"/>
      <c r="U120" s="32"/>
      <c r="V120" s="32"/>
      <c r="W120" s="31"/>
      <c r="X120" s="32"/>
      <c r="Y120" s="32"/>
      <c r="Z120" s="32"/>
      <c r="AA120" s="31"/>
      <c r="AB120" s="34"/>
      <c r="AC120" s="34"/>
      <c r="AD120" s="34"/>
      <c r="AE120" s="31"/>
      <c r="AF120" s="77"/>
      <c r="AG120" s="77"/>
      <c r="AH120" s="77"/>
      <c r="AI120" s="78"/>
      <c r="AJ120" s="79">
        <v>30</v>
      </c>
      <c r="AK120" s="79"/>
      <c r="AL120" s="77"/>
      <c r="AM120" s="78">
        <v>1</v>
      </c>
      <c r="AN120" s="77"/>
      <c r="AO120" s="77"/>
      <c r="AP120" s="77"/>
      <c r="AQ120" s="78"/>
      <c r="AR120" s="79"/>
      <c r="AS120" s="79"/>
      <c r="AT120" s="77"/>
      <c r="AU120" s="78"/>
      <c r="AV120" s="34"/>
      <c r="AW120" s="34"/>
      <c r="AX120" s="34"/>
      <c r="AY120" s="73"/>
    </row>
    <row r="121" spans="1:51" s="35" customFormat="1" ht="15.75" x14ac:dyDescent="0.25">
      <c r="A121" s="74">
        <v>79</v>
      </c>
      <c r="B121" s="75" t="s">
        <v>140</v>
      </c>
      <c r="C121" s="52">
        <f t="shared" si="39"/>
        <v>35</v>
      </c>
      <c r="D121" s="72">
        <f t="shared" si="40"/>
        <v>20</v>
      </c>
      <c r="E121" s="34">
        <f>SUM(N121,R121,V121,Z121,AD121,AH121,AL121,AP121,AT121,AX121)</f>
        <v>15</v>
      </c>
      <c r="F121" s="34">
        <v>25</v>
      </c>
      <c r="G121" s="34" t="s">
        <v>39</v>
      </c>
      <c r="H121" s="31">
        <v>1</v>
      </c>
      <c r="I121" s="31"/>
      <c r="J121" s="31">
        <v>1</v>
      </c>
      <c r="K121" s="81">
        <f t="shared" si="41"/>
        <v>2</v>
      </c>
      <c r="L121" s="32"/>
      <c r="M121" s="32"/>
      <c r="N121" s="32"/>
      <c r="O121" s="31"/>
      <c r="P121" s="32"/>
      <c r="Q121" s="32"/>
      <c r="R121" s="32"/>
      <c r="S121" s="33"/>
      <c r="T121" s="32"/>
      <c r="U121" s="32"/>
      <c r="V121" s="32"/>
      <c r="W121" s="31"/>
      <c r="X121" s="32"/>
      <c r="Y121" s="32"/>
      <c r="Z121" s="32"/>
      <c r="AA121" s="31"/>
      <c r="AB121" s="34"/>
      <c r="AC121" s="34"/>
      <c r="AD121" s="34"/>
      <c r="AE121" s="31"/>
      <c r="AF121" s="77"/>
      <c r="AG121" s="77"/>
      <c r="AH121" s="77"/>
      <c r="AI121" s="78"/>
      <c r="AJ121" s="80"/>
      <c r="AK121" s="80"/>
      <c r="AL121" s="80"/>
      <c r="AM121" s="78"/>
      <c r="AN121" s="77"/>
      <c r="AO121" s="77"/>
      <c r="AP121" s="77"/>
      <c r="AQ121" s="78"/>
      <c r="AR121" s="77">
        <v>20</v>
      </c>
      <c r="AS121" s="77"/>
      <c r="AT121" s="77">
        <v>15</v>
      </c>
      <c r="AU121" s="78">
        <v>2</v>
      </c>
      <c r="AV121" s="34"/>
      <c r="AW121" s="34"/>
      <c r="AX121" s="34"/>
      <c r="AY121" s="73"/>
    </row>
    <row r="122" spans="1:51" s="35" customFormat="1" ht="30" x14ac:dyDescent="0.25">
      <c r="A122" s="74">
        <v>80</v>
      </c>
      <c r="B122" s="75" t="s">
        <v>141</v>
      </c>
      <c r="C122" s="52">
        <f t="shared" si="39"/>
        <v>40</v>
      </c>
      <c r="D122" s="72">
        <f t="shared" si="40"/>
        <v>15</v>
      </c>
      <c r="E122" s="74">
        <v>25</v>
      </c>
      <c r="F122" s="74">
        <v>50</v>
      </c>
      <c r="G122" s="34" t="s">
        <v>39</v>
      </c>
      <c r="H122" s="31">
        <v>1</v>
      </c>
      <c r="I122" s="31"/>
      <c r="J122" s="31">
        <v>1</v>
      </c>
      <c r="K122" s="81">
        <f t="shared" si="41"/>
        <v>3</v>
      </c>
      <c r="L122" s="32"/>
      <c r="M122" s="32"/>
      <c r="N122" s="32"/>
      <c r="O122" s="31"/>
      <c r="P122" s="32"/>
      <c r="Q122" s="32"/>
      <c r="R122" s="32"/>
      <c r="S122" s="33"/>
      <c r="T122" s="32"/>
      <c r="U122" s="32"/>
      <c r="V122" s="32"/>
      <c r="W122" s="31"/>
      <c r="X122" s="32"/>
      <c r="Y122" s="32"/>
      <c r="Z122" s="32"/>
      <c r="AA122" s="31"/>
      <c r="AB122" s="34"/>
      <c r="AC122" s="34"/>
      <c r="AD122" s="34"/>
      <c r="AE122" s="31"/>
      <c r="AF122" s="79"/>
      <c r="AG122" s="79"/>
      <c r="AH122" s="77"/>
      <c r="AI122" s="78"/>
      <c r="AJ122" s="79">
        <v>15</v>
      </c>
      <c r="AK122" s="79"/>
      <c r="AL122" s="77">
        <v>25</v>
      </c>
      <c r="AM122" s="78">
        <v>3</v>
      </c>
      <c r="AN122" s="79"/>
      <c r="AO122" s="79"/>
      <c r="AP122" s="77"/>
      <c r="AQ122" s="78"/>
      <c r="AR122" s="79"/>
      <c r="AS122" s="79"/>
      <c r="AT122" s="77"/>
      <c r="AU122" s="78"/>
      <c r="AV122" s="34"/>
      <c r="AW122" s="34"/>
      <c r="AX122" s="34"/>
      <c r="AY122" s="73"/>
    </row>
    <row r="123" spans="1:51" s="35" customFormat="1" ht="15.75" x14ac:dyDescent="0.25">
      <c r="A123" s="74">
        <v>81</v>
      </c>
      <c r="B123" s="75" t="s">
        <v>142</v>
      </c>
      <c r="C123" s="52">
        <f t="shared" si="39"/>
        <v>45</v>
      </c>
      <c r="D123" s="72">
        <f t="shared" si="40"/>
        <v>15</v>
      </c>
      <c r="E123" s="74">
        <v>30</v>
      </c>
      <c r="F123" s="74">
        <v>45</v>
      </c>
      <c r="G123" s="45" t="s">
        <v>37</v>
      </c>
      <c r="H123" s="46">
        <v>1</v>
      </c>
      <c r="I123" s="46"/>
      <c r="J123" s="46">
        <v>2</v>
      </c>
      <c r="K123" s="81">
        <f t="shared" si="41"/>
        <v>3</v>
      </c>
      <c r="L123" s="32"/>
      <c r="M123" s="32"/>
      <c r="N123" s="32"/>
      <c r="O123" s="31"/>
      <c r="P123" s="32"/>
      <c r="Q123" s="32"/>
      <c r="R123" s="32"/>
      <c r="S123" s="33"/>
      <c r="T123" s="32"/>
      <c r="U123" s="32"/>
      <c r="V123" s="32"/>
      <c r="W123" s="31"/>
      <c r="X123" s="79"/>
      <c r="Y123" s="79"/>
      <c r="Z123" s="77"/>
      <c r="AA123" s="78"/>
      <c r="AB123" s="79">
        <v>15</v>
      </c>
      <c r="AC123" s="79"/>
      <c r="AD123" s="77">
        <v>30</v>
      </c>
      <c r="AE123" s="78">
        <v>3</v>
      </c>
      <c r="AF123" s="79"/>
      <c r="AG123" s="79"/>
      <c r="AH123" s="77"/>
      <c r="AI123" s="78"/>
      <c r="AJ123" s="79"/>
      <c r="AK123" s="79"/>
      <c r="AL123" s="77"/>
      <c r="AM123" s="78"/>
      <c r="AN123" s="79"/>
      <c r="AO123" s="79"/>
      <c r="AP123" s="77"/>
      <c r="AQ123" s="78"/>
      <c r="AR123" s="79"/>
      <c r="AS123" s="79"/>
      <c r="AT123" s="77"/>
      <c r="AU123" s="78"/>
      <c r="AV123" s="79"/>
      <c r="AW123" s="79"/>
      <c r="AX123" s="77"/>
      <c r="AY123" s="78"/>
    </row>
    <row r="124" spans="1:51" s="35" customFormat="1" ht="15.75" x14ac:dyDescent="0.25">
      <c r="A124" s="74">
        <v>82</v>
      </c>
      <c r="B124" s="75" t="s">
        <v>143</v>
      </c>
      <c r="C124" s="52">
        <f t="shared" si="39"/>
        <v>40</v>
      </c>
      <c r="D124" s="72">
        <f t="shared" si="40"/>
        <v>15</v>
      </c>
      <c r="E124" s="74">
        <v>25</v>
      </c>
      <c r="F124" s="74">
        <v>50</v>
      </c>
      <c r="G124" s="45" t="s">
        <v>37</v>
      </c>
      <c r="H124" s="46">
        <v>1</v>
      </c>
      <c r="I124" s="46"/>
      <c r="J124" s="46">
        <v>2</v>
      </c>
      <c r="K124" s="81">
        <f t="shared" si="41"/>
        <v>3</v>
      </c>
      <c r="L124" s="32"/>
      <c r="M124" s="32"/>
      <c r="N124" s="32"/>
      <c r="O124" s="31"/>
      <c r="P124" s="32"/>
      <c r="Q124" s="32"/>
      <c r="R124" s="32"/>
      <c r="S124" s="33"/>
      <c r="T124" s="32"/>
      <c r="U124" s="32"/>
      <c r="V124" s="32"/>
      <c r="W124" s="31"/>
      <c r="X124" s="34"/>
      <c r="Y124" s="34"/>
      <c r="Z124" s="34"/>
      <c r="AA124" s="73"/>
      <c r="AB124" s="34"/>
      <c r="AC124" s="34"/>
      <c r="AD124" s="34"/>
      <c r="AE124" s="31"/>
      <c r="AF124" s="34"/>
      <c r="AG124" s="34"/>
      <c r="AH124" s="34"/>
      <c r="AI124" s="73"/>
      <c r="AJ124" s="34"/>
      <c r="AK124" s="34"/>
      <c r="AL124" s="34"/>
      <c r="AM124" s="73"/>
      <c r="AN124" s="34">
        <v>15</v>
      </c>
      <c r="AO124" s="34"/>
      <c r="AP124" s="34">
        <v>25</v>
      </c>
      <c r="AQ124" s="73">
        <v>3</v>
      </c>
      <c r="AR124" s="34"/>
      <c r="AS124" s="34"/>
      <c r="AT124" s="34"/>
      <c r="AU124" s="73"/>
      <c r="AV124" s="79"/>
      <c r="AW124" s="79"/>
      <c r="AX124" s="77"/>
      <c r="AY124" s="78"/>
    </row>
    <row r="125" spans="1:51" s="35" customFormat="1" ht="15.75" x14ac:dyDescent="0.25">
      <c r="A125" s="74">
        <v>83</v>
      </c>
      <c r="B125" s="75" t="s">
        <v>144</v>
      </c>
      <c r="C125" s="52">
        <f t="shared" si="39"/>
        <v>60</v>
      </c>
      <c r="D125" s="72">
        <f t="shared" si="40"/>
        <v>30</v>
      </c>
      <c r="E125" s="74">
        <v>30</v>
      </c>
      <c r="F125" s="74">
        <v>60</v>
      </c>
      <c r="G125" s="45" t="s">
        <v>37</v>
      </c>
      <c r="H125" s="46">
        <v>2</v>
      </c>
      <c r="I125" s="46"/>
      <c r="J125" s="46">
        <v>2</v>
      </c>
      <c r="K125" s="81">
        <f t="shared" si="41"/>
        <v>4</v>
      </c>
      <c r="L125" s="32"/>
      <c r="M125" s="32"/>
      <c r="N125" s="32"/>
      <c r="O125" s="31"/>
      <c r="P125" s="32"/>
      <c r="Q125" s="32"/>
      <c r="R125" s="32"/>
      <c r="S125" s="33"/>
      <c r="T125" s="32"/>
      <c r="U125" s="32"/>
      <c r="V125" s="32"/>
      <c r="W125" s="31"/>
      <c r="X125" s="32"/>
      <c r="Y125" s="32"/>
      <c r="Z125" s="32"/>
      <c r="AA125" s="31"/>
      <c r="AB125" s="34"/>
      <c r="AC125" s="34"/>
      <c r="AD125" s="34"/>
      <c r="AE125" s="31"/>
      <c r="AF125" s="34"/>
      <c r="AG125" s="34"/>
      <c r="AH125" s="34"/>
      <c r="AI125" s="31"/>
      <c r="AJ125" s="79"/>
      <c r="AK125" s="79"/>
      <c r="AL125" s="77"/>
      <c r="AM125" s="78"/>
      <c r="AN125" s="79">
        <v>30</v>
      </c>
      <c r="AO125" s="79"/>
      <c r="AP125" s="77">
        <v>30</v>
      </c>
      <c r="AQ125" s="78">
        <v>4</v>
      </c>
      <c r="AR125" s="79"/>
      <c r="AS125" s="79"/>
      <c r="AT125" s="77"/>
      <c r="AU125" s="78"/>
      <c r="AV125" s="79"/>
      <c r="AW125" s="79"/>
      <c r="AX125" s="77"/>
      <c r="AY125" s="78"/>
    </row>
    <row r="126" spans="1:51" s="35" customFormat="1" ht="30" x14ac:dyDescent="0.25">
      <c r="A126" s="74">
        <v>84</v>
      </c>
      <c r="B126" s="75" t="s">
        <v>145</v>
      </c>
      <c r="C126" s="52">
        <f t="shared" si="39"/>
        <v>30</v>
      </c>
      <c r="D126" s="72">
        <f t="shared" si="40"/>
        <v>30</v>
      </c>
      <c r="E126" s="74">
        <f>SUM(N126,R126,V126,Z126,AD126,AH126,AL126,AP126,AT126,AX126)</f>
        <v>0</v>
      </c>
      <c r="F126" s="74">
        <v>10</v>
      </c>
      <c r="G126" s="34" t="s">
        <v>39</v>
      </c>
      <c r="H126" s="31">
        <v>1</v>
      </c>
      <c r="I126" s="31"/>
      <c r="J126" s="31"/>
      <c r="K126" s="81">
        <f t="shared" si="41"/>
        <v>1</v>
      </c>
      <c r="L126" s="32"/>
      <c r="M126" s="32"/>
      <c r="N126" s="32"/>
      <c r="O126" s="31"/>
      <c r="P126" s="32"/>
      <c r="Q126" s="32"/>
      <c r="R126" s="32"/>
      <c r="S126" s="33"/>
      <c r="T126" s="32"/>
      <c r="U126" s="32"/>
      <c r="V126" s="32"/>
      <c r="W126" s="31"/>
      <c r="X126" s="79"/>
      <c r="Y126" s="79"/>
      <c r="Z126" s="77"/>
      <c r="AA126" s="78"/>
      <c r="AB126" s="79">
        <v>30</v>
      </c>
      <c r="AC126" s="79"/>
      <c r="AD126" s="77"/>
      <c r="AE126" s="78">
        <v>1</v>
      </c>
      <c r="AF126" s="34"/>
      <c r="AG126" s="34"/>
      <c r="AH126" s="34"/>
      <c r="AI126" s="31"/>
      <c r="AJ126" s="79"/>
      <c r="AK126" s="79"/>
      <c r="AL126" s="77"/>
      <c r="AM126" s="78"/>
      <c r="AN126" s="79"/>
      <c r="AO126" s="79"/>
      <c r="AP126" s="77"/>
      <c r="AQ126" s="78"/>
      <c r="AR126" s="79"/>
      <c r="AS126" s="79"/>
      <c r="AT126" s="77"/>
      <c r="AU126" s="78"/>
      <c r="AV126" s="34"/>
      <c r="AW126" s="34"/>
      <c r="AX126" s="34"/>
      <c r="AY126" s="73"/>
    </row>
    <row r="127" spans="1:51" s="35" customFormat="1" ht="15.75" x14ac:dyDescent="0.25">
      <c r="A127" s="74">
        <v>85</v>
      </c>
      <c r="B127" s="82" t="s">
        <v>146</v>
      </c>
      <c r="C127" s="52">
        <f t="shared" si="39"/>
        <v>40</v>
      </c>
      <c r="D127" s="72">
        <f t="shared" si="40"/>
        <v>20</v>
      </c>
      <c r="E127" s="74">
        <v>20</v>
      </c>
      <c r="F127" s="74">
        <v>20</v>
      </c>
      <c r="G127" s="34" t="s">
        <v>39</v>
      </c>
      <c r="H127" s="31">
        <v>1</v>
      </c>
      <c r="I127" s="31"/>
      <c r="J127" s="31">
        <v>1</v>
      </c>
      <c r="K127" s="81">
        <f t="shared" si="41"/>
        <v>2</v>
      </c>
      <c r="L127" s="32"/>
      <c r="M127" s="32"/>
      <c r="N127" s="32"/>
      <c r="O127" s="31"/>
      <c r="P127" s="32"/>
      <c r="Q127" s="32"/>
      <c r="R127" s="32"/>
      <c r="S127" s="33"/>
      <c r="T127" s="32"/>
      <c r="U127" s="32"/>
      <c r="V127" s="32"/>
      <c r="W127" s="31"/>
      <c r="X127" s="32"/>
      <c r="Y127" s="32"/>
      <c r="Z127" s="32"/>
      <c r="AA127" s="31"/>
      <c r="AB127" s="34"/>
      <c r="AC127" s="34"/>
      <c r="AD127" s="34"/>
      <c r="AE127" s="31"/>
      <c r="AF127" s="34"/>
      <c r="AG127" s="34"/>
      <c r="AH127" s="34"/>
      <c r="AI127" s="31"/>
      <c r="AJ127" s="79"/>
      <c r="AK127" s="79"/>
      <c r="AL127" s="77"/>
      <c r="AM127" s="78"/>
      <c r="AN127" s="79"/>
      <c r="AO127" s="79"/>
      <c r="AP127" s="77"/>
      <c r="AQ127" s="78"/>
      <c r="AR127" s="79">
        <v>20</v>
      </c>
      <c r="AS127" s="79"/>
      <c r="AT127" s="77">
        <v>20</v>
      </c>
      <c r="AU127" s="78">
        <v>2</v>
      </c>
      <c r="AV127" s="79"/>
      <c r="AW127" s="79"/>
      <c r="AX127" s="77"/>
      <c r="AY127" s="78"/>
    </row>
    <row r="128" spans="1:51" s="35" customFormat="1" ht="30" x14ac:dyDescent="0.25">
      <c r="A128" s="74">
        <v>86</v>
      </c>
      <c r="B128" s="75" t="s">
        <v>147</v>
      </c>
      <c r="C128" s="52">
        <f t="shared" si="39"/>
        <v>40</v>
      </c>
      <c r="D128" s="72">
        <f t="shared" si="40"/>
        <v>15</v>
      </c>
      <c r="E128" s="74">
        <v>25</v>
      </c>
      <c r="F128" s="74">
        <v>50</v>
      </c>
      <c r="G128" s="45" t="s">
        <v>37</v>
      </c>
      <c r="H128" s="46">
        <v>1</v>
      </c>
      <c r="I128" s="46"/>
      <c r="J128" s="46">
        <v>2</v>
      </c>
      <c r="K128" s="81">
        <f t="shared" si="41"/>
        <v>3</v>
      </c>
      <c r="L128" s="32"/>
      <c r="M128" s="32"/>
      <c r="N128" s="32"/>
      <c r="O128" s="31"/>
      <c r="P128" s="32"/>
      <c r="Q128" s="32"/>
      <c r="R128" s="32"/>
      <c r="S128" s="33"/>
      <c r="T128" s="32"/>
      <c r="U128" s="32"/>
      <c r="V128" s="32"/>
      <c r="W128" s="31"/>
      <c r="X128" s="79"/>
      <c r="Y128" s="79"/>
      <c r="Z128" s="77"/>
      <c r="AA128" s="78"/>
      <c r="AB128" s="34"/>
      <c r="AC128" s="34"/>
      <c r="AD128" s="34"/>
      <c r="AE128" s="31"/>
      <c r="AF128" s="79"/>
      <c r="AG128" s="79"/>
      <c r="AH128" s="77"/>
      <c r="AI128" s="78"/>
      <c r="AJ128" s="79"/>
      <c r="AK128" s="79"/>
      <c r="AL128" s="77"/>
      <c r="AM128" s="78"/>
      <c r="AN128" s="79"/>
      <c r="AO128" s="79"/>
      <c r="AP128" s="77"/>
      <c r="AQ128" s="78"/>
      <c r="AR128" s="79">
        <v>15</v>
      </c>
      <c r="AS128" s="79"/>
      <c r="AT128" s="77">
        <v>25</v>
      </c>
      <c r="AU128" s="78">
        <v>3</v>
      </c>
      <c r="AV128" s="79"/>
      <c r="AW128" s="79"/>
      <c r="AX128" s="77"/>
      <c r="AY128" s="78"/>
    </row>
    <row r="129" spans="1:52" s="35" customFormat="1" ht="45" customHeight="1" x14ac:dyDescent="0.25">
      <c r="A129" s="74">
        <v>87</v>
      </c>
      <c r="B129" s="75" t="s">
        <v>148</v>
      </c>
      <c r="C129" s="52">
        <f t="shared" si="39"/>
        <v>40</v>
      </c>
      <c r="D129" s="72">
        <f t="shared" si="40"/>
        <v>15</v>
      </c>
      <c r="E129" s="74">
        <v>25</v>
      </c>
      <c r="F129" s="74">
        <v>50</v>
      </c>
      <c r="G129" s="45" t="s">
        <v>37</v>
      </c>
      <c r="H129" s="46">
        <v>1</v>
      </c>
      <c r="I129" s="46"/>
      <c r="J129" s="46">
        <v>2</v>
      </c>
      <c r="K129" s="81">
        <f t="shared" si="41"/>
        <v>3</v>
      </c>
      <c r="L129" s="32"/>
      <c r="M129" s="32"/>
      <c r="N129" s="32"/>
      <c r="O129" s="31"/>
      <c r="P129" s="32"/>
      <c r="Q129" s="32"/>
      <c r="R129" s="32"/>
      <c r="S129" s="33"/>
      <c r="T129" s="32"/>
      <c r="U129" s="32"/>
      <c r="V129" s="32"/>
      <c r="W129" s="31"/>
      <c r="X129" s="32"/>
      <c r="Y129" s="32"/>
      <c r="Z129" s="32"/>
      <c r="AA129" s="31"/>
      <c r="AB129" s="34"/>
      <c r="AC129" s="34"/>
      <c r="AD129" s="34"/>
      <c r="AE129" s="31"/>
      <c r="AF129" s="34"/>
      <c r="AG129" s="34"/>
      <c r="AH129" s="34"/>
      <c r="AI129" s="31"/>
      <c r="AJ129" s="79"/>
      <c r="AK129" s="79"/>
      <c r="AL129" s="77"/>
      <c r="AM129" s="78"/>
      <c r="AN129" s="79"/>
      <c r="AO129" s="79"/>
      <c r="AP129" s="77"/>
      <c r="AQ129" s="78"/>
      <c r="AR129" s="79">
        <v>15</v>
      </c>
      <c r="AS129" s="79"/>
      <c r="AT129" s="77">
        <v>25</v>
      </c>
      <c r="AU129" s="78">
        <v>3</v>
      </c>
      <c r="AV129" s="79"/>
      <c r="AW129" s="79"/>
      <c r="AX129" s="77"/>
      <c r="AY129" s="78"/>
    </row>
    <row r="130" spans="1:52" s="35" customFormat="1" ht="45" customHeight="1" x14ac:dyDescent="0.25">
      <c r="A130" s="74">
        <v>88</v>
      </c>
      <c r="B130" s="75" t="s">
        <v>149</v>
      </c>
      <c r="C130" s="52">
        <f t="shared" si="39"/>
        <v>40</v>
      </c>
      <c r="D130" s="72">
        <f t="shared" si="40"/>
        <v>15</v>
      </c>
      <c r="E130" s="74">
        <v>25</v>
      </c>
      <c r="F130" s="74">
        <v>50</v>
      </c>
      <c r="G130" s="45" t="s">
        <v>37</v>
      </c>
      <c r="H130" s="46">
        <v>1</v>
      </c>
      <c r="I130" s="46"/>
      <c r="J130" s="46">
        <v>2</v>
      </c>
      <c r="K130" s="81">
        <f t="shared" si="41"/>
        <v>3</v>
      </c>
      <c r="L130" s="32"/>
      <c r="M130" s="32"/>
      <c r="N130" s="32"/>
      <c r="O130" s="31"/>
      <c r="P130" s="32"/>
      <c r="Q130" s="32"/>
      <c r="R130" s="32"/>
      <c r="S130" s="33"/>
      <c r="T130" s="32"/>
      <c r="U130" s="32"/>
      <c r="V130" s="32"/>
      <c r="W130" s="31"/>
      <c r="X130" s="32"/>
      <c r="Y130" s="32"/>
      <c r="Z130" s="32"/>
      <c r="AA130" s="31"/>
      <c r="AB130" s="34"/>
      <c r="AC130" s="34"/>
      <c r="AD130" s="34"/>
      <c r="AE130" s="31"/>
      <c r="AF130" s="34"/>
      <c r="AG130" s="34"/>
      <c r="AH130" s="34"/>
      <c r="AI130" s="31"/>
      <c r="AJ130" s="79"/>
      <c r="AK130" s="79"/>
      <c r="AL130" s="77"/>
      <c r="AM130" s="78"/>
      <c r="AN130" s="79"/>
      <c r="AO130" s="79"/>
      <c r="AP130" s="77"/>
      <c r="AQ130" s="78"/>
      <c r="AR130" s="79">
        <v>15</v>
      </c>
      <c r="AS130" s="79"/>
      <c r="AT130" s="77">
        <v>25</v>
      </c>
      <c r="AU130" s="78">
        <v>3</v>
      </c>
      <c r="AV130" s="79"/>
      <c r="AW130" s="79"/>
      <c r="AX130" s="77"/>
      <c r="AY130" s="78"/>
    </row>
    <row r="131" spans="1:52" s="35" customFormat="1" ht="45" customHeight="1" x14ac:dyDescent="0.25">
      <c r="A131" s="48" t="s">
        <v>49</v>
      </c>
      <c r="B131" s="48"/>
      <c r="C131" s="50">
        <f>SUM(C118:C130)</f>
        <v>500</v>
      </c>
      <c r="D131" s="50">
        <f t="shared" ref="D131:AY131" si="42">SUM(D118:D130)</f>
        <v>280</v>
      </c>
      <c r="E131" s="50">
        <f t="shared" si="42"/>
        <v>220</v>
      </c>
      <c r="F131" s="50">
        <f t="shared" si="42"/>
        <v>440</v>
      </c>
      <c r="G131" s="50">
        <f t="shared" si="42"/>
        <v>0</v>
      </c>
      <c r="H131" s="50">
        <f>SUM(H118:H130)</f>
        <v>14</v>
      </c>
      <c r="I131" s="50">
        <f t="shared" ref="I131:J131" si="43">SUM(I118:I130)</f>
        <v>0</v>
      </c>
      <c r="J131" s="50">
        <f t="shared" si="43"/>
        <v>15</v>
      </c>
      <c r="K131" s="50">
        <f t="shared" si="42"/>
        <v>30</v>
      </c>
      <c r="L131" s="50">
        <f t="shared" si="42"/>
        <v>0</v>
      </c>
      <c r="M131" s="50">
        <f t="shared" si="42"/>
        <v>0</v>
      </c>
      <c r="N131" s="50">
        <f t="shared" si="42"/>
        <v>0</v>
      </c>
      <c r="O131" s="50">
        <f t="shared" si="42"/>
        <v>0</v>
      </c>
      <c r="P131" s="50">
        <f t="shared" si="42"/>
        <v>0</v>
      </c>
      <c r="Q131" s="50">
        <f t="shared" si="42"/>
        <v>0</v>
      </c>
      <c r="R131" s="50">
        <f t="shared" si="42"/>
        <v>0</v>
      </c>
      <c r="S131" s="50">
        <f t="shared" si="42"/>
        <v>0</v>
      </c>
      <c r="T131" s="50">
        <f t="shared" si="42"/>
        <v>0</v>
      </c>
      <c r="U131" s="50">
        <f t="shared" si="42"/>
        <v>0</v>
      </c>
      <c r="V131" s="50">
        <f t="shared" si="42"/>
        <v>0</v>
      </c>
      <c r="W131" s="50">
        <f t="shared" si="42"/>
        <v>0</v>
      </c>
      <c r="X131" s="50">
        <f t="shared" si="42"/>
        <v>30</v>
      </c>
      <c r="Y131" s="50">
        <f t="shared" si="42"/>
        <v>0</v>
      </c>
      <c r="Z131" s="50">
        <f t="shared" si="42"/>
        <v>0</v>
      </c>
      <c r="AA131" s="50">
        <f t="shared" si="42"/>
        <v>1</v>
      </c>
      <c r="AB131" s="50">
        <f t="shared" si="42"/>
        <v>45</v>
      </c>
      <c r="AC131" s="50">
        <f t="shared" si="42"/>
        <v>0</v>
      </c>
      <c r="AD131" s="50">
        <f t="shared" si="42"/>
        <v>30</v>
      </c>
      <c r="AE131" s="50">
        <f t="shared" si="42"/>
        <v>4</v>
      </c>
      <c r="AF131" s="50">
        <f t="shared" si="42"/>
        <v>30</v>
      </c>
      <c r="AG131" s="50">
        <f t="shared" si="42"/>
        <v>0</v>
      </c>
      <c r="AH131" s="50">
        <f t="shared" si="42"/>
        <v>0</v>
      </c>
      <c r="AI131" s="50">
        <f t="shared" si="42"/>
        <v>1</v>
      </c>
      <c r="AJ131" s="50">
        <f t="shared" si="42"/>
        <v>45</v>
      </c>
      <c r="AK131" s="50">
        <f t="shared" si="42"/>
        <v>0</v>
      </c>
      <c r="AL131" s="50">
        <f t="shared" si="42"/>
        <v>25</v>
      </c>
      <c r="AM131" s="50">
        <f t="shared" si="42"/>
        <v>4</v>
      </c>
      <c r="AN131" s="50">
        <f t="shared" si="42"/>
        <v>45</v>
      </c>
      <c r="AO131" s="50">
        <f t="shared" si="42"/>
        <v>0</v>
      </c>
      <c r="AP131" s="50">
        <f t="shared" si="42"/>
        <v>55</v>
      </c>
      <c r="AQ131" s="50">
        <f t="shared" si="42"/>
        <v>7</v>
      </c>
      <c r="AR131" s="50">
        <f t="shared" si="42"/>
        <v>85</v>
      </c>
      <c r="AS131" s="50">
        <f t="shared" si="42"/>
        <v>0</v>
      </c>
      <c r="AT131" s="50">
        <f t="shared" si="42"/>
        <v>110</v>
      </c>
      <c r="AU131" s="50">
        <f t="shared" si="42"/>
        <v>13</v>
      </c>
      <c r="AV131" s="50">
        <f t="shared" si="42"/>
        <v>0</v>
      </c>
      <c r="AW131" s="50">
        <f t="shared" si="42"/>
        <v>0</v>
      </c>
      <c r="AX131" s="50">
        <f t="shared" si="42"/>
        <v>0</v>
      </c>
      <c r="AY131" s="50">
        <f t="shared" si="42"/>
        <v>0</v>
      </c>
    </row>
    <row r="132" spans="1:52" s="51" customFormat="1" ht="45" customHeight="1" x14ac:dyDescent="0.25">
      <c r="A132" s="63" t="s">
        <v>150</v>
      </c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5"/>
    </row>
    <row r="133" spans="1:52" s="35" customFormat="1" ht="45" customHeight="1" x14ac:dyDescent="0.25">
      <c r="A133" s="39">
        <v>89</v>
      </c>
      <c r="B133" s="37" t="s">
        <v>151</v>
      </c>
      <c r="C133" s="52">
        <f>SUM(L133:N133,P133:R133,T133:V133,X133:Z133,AB133:AD133,AF133:AH133,AJ133:AL133,AN133:AP133,AR133:AT133,AV133:AX133)</f>
        <v>20</v>
      </c>
      <c r="D133" s="72">
        <f>SUM(AF133:AG133,AB133:AC133,X133:Y133,T133:U133,P133:Q133,L133:M133,AJ133:AK133,AN133:AO133,AR133:AS133,AV133:AW133)</f>
        <v>20</v>
      </c>
      <c r="E133" s="34">
        <f>SUM(N133:N133,R133:R133,V133:V133,Z133:Z133,AD133:AD133,AH133:AH133,AL133:AL133,AP133:AP133,AT133:AT133,AX133:AX133)</f>
        <v>0</v>
      </c>
      <c r="F133" s="34">
        <v>70</v>
      </c>
      <c r="G133" s="32" t="s">
        <v>39</v>
      </c>
      <c r="H133" s="31">
        <v>3</v>
      </c>
      <c r="I133" s="31"/>
      <c r="J133" s="31"/>
      <c r="K133" s="31">
        <f>SUM(O133,S133,W133,AA133,AE133,AI133,AM133,AQ133,AU133,AY133)</f>
        <v>3</v>
      </c>
      <c r="L133" s="32"/>
      <c r="M133" s="32"/>
      <c r="N133" s="32"/>
      <c r="O133" s="31"/>
      <c r="P133" s="32"/>
      <c r="Q133" s="32"/>
      <c r="R133" s="32"/>
      <c r="S133" s="33"/>
      <c r="T133" s="32"/>
      <c r="U133" s="32"/>
      <c r="V133" s="32"/>
      <c r="W133" s="31"/>
      <c r="X133" s="32"/>
      <c r="Y133" s="32"/>
      <c r="Z133" s="32"/>
      <c r="AA133" s="31"/>
      <c r="AB133" s="34"/>
      <c r="AC133" s="34"/>
      <c r="AD133" s="34"/>
      <c r="AE133" s="31"/>
      <c r="AF133" s="32"/>
      <c r="AG133" s="32"/>
      <c r="AH133" s="32"/>
      <c r="AI133" s="31"/>
      <c r="AJ133" s="34"/>
      <c r="AK133" s="34"/>
      <c r="AL133" s="34"/>
      <c r="AM133" s="31"/>
      <c r="AN133" s="32">
        <v>20</v>
      </c>
      <c r="AO133" s="32"/>
      <c r="AP133" s="32"/>
      <c r="AQ133" s="31">
        <v>3</v>
      </c>
      <c r="AR133" s="34"/>
      <c r="AS133" s="34"/>
      <c r="AT133" s="34"/>
      <c r="AU133" s="31"/>
      <c r="AV133" s="34"/>
      <c r="AW133" s="34"/>
      <c r="AX133" s="34"/>
      <c r="AY133" s="31"/>
      <c r="AZ133" s="53"/>
    </row>
    <row r="134" spans="1:52" s="35" customFormat="1" ht="45" customHeight="1" x14ac:dyDescent="0.25">
      <c r="A134" s="39">
        <v>90</v>
      </c>
      <c r="B134" s="37" t="s">
        <v>152</v>
      </c>
      <c r="C134" s="52">
        <v>30</v>
      </c>
      <c r="D134" s="34">
        <f>SUM(AF134:AG134,AB134:AC134,X134:Y134,T134:U134,P134:Q134,L134:M134,AJ134:AK134,AN134:AO134,AR134:AS134,AV134:AW134)</f>
        <v>5</v>
      </c>
      <c r="E134" s="34">
        <v>30</v>
      </c>
      <c r="F134" s="34">
        <v>520</v>
      </c>
      <c r="G134" s="34" t="s">
        <v>37</v>
      </c>
      <c r="H134" s="31">
        <v>5</v>
      </c>
      <c r="I134" s="31"/>
      <c r="J134" s="31">
        <v>15</v>
      </c>
      <c r="K134" s="31">
        <v>22</v>
      </c>
      <c r="L134" s="32"/>
      <c r="M134" s="32"/>
      <c r="N134" s="32"/>
      <c r="O134" s="31"/>
      <c r="P134" s="32"/>
      <c r="Q134" s="32"/>
      <c r="R134" s="32"/>
      <c r="S134" s="33"/>
      <c r="T134" s="32"/>
      <c r="U134" s="32"/>
      <c r="V134" s="32"/>
      <c r="W134" s="31"/>
      <c r="X134" s="32"/>
      <c r="Y134" s="32"/>
      <c r="Z134" s="32"/>
      <c r="AA134" s="31"/>
      <c r="AB134" s="34"/>
      <c r="AC134" s="34"/>
      <c r="AD134" s="34"/>
      <c r="AE134" s="31"/>
      <c r="AF134" s="32"/>
      <c r="AG134" s="32"/>
      <c r="AH134" s="32"/>
      <c r="AI134" s="31"/>
      <c r="AJ134" s="34"/>
      <c r="AK134" s="34"/>
      <c r="AL134" s="34"/>
      <c r="AM134" s="31"/>
      <c r="AN134" s="32"/>
      <c r="AO134" s="32"/>
      <c r="AP134" s="32"/>
      <c r="AQ134" s="31"/>
      <c r="AR134" s="34">
        <v>5</v>
      </c>
      <c r="AS134" s="34"/>
      <c r="AT134" s="34">
        <v>10</v>
      </c>
      <c r="AU134" s="31">
        <v>11</v>
      </c>
      <c r="AV134" s="34"/>
      <c r="AW134" s="34"/>
      <c r="AX134" s="34">
        <v>15</v>
      </c>
      <c r="AY134" s="31">
        <v>11</v>
      </c>
      <c r="AZ134" s="53"/>
    </row>
    <row r="135" spans="1:52" s="35" customFormat="1" ht="45" customHeight="1" x14ac:dyDescent="0.25">
      <c r="A135" s="48" t="s">
        <v>49</v>
      </c>
      <c r="B135" s="48"/>
      <c r="C135" s="49">
        <f>SUM(C133:C134)</f>
        <v>50</v>
      </c>
      <c r="D135" s="49">
        <f t="shared" ref="D135:F135" si="44">SUM(D133:D134)</f>
        <v>25</v>
      </c>
      <c r="E135" s="49">
        <f t="shared" si="44"/>
        <v>30</v>
      </c>
      <c r="F135" s="49">
        <f t="shared" si="44"/>
        <v>590</v>
      </c>
      <c r="G135" s="49">
        <f t="shared" ref="G135:AW135" si="45">SUM(G133:G133)</f>
        <v>0</v>
      </c>
      <c r="H135" s="49">
        <f>SUM(H133:H134)</f>
        <v>8</v>
      </c>
      <c r="I135" s="49">
        <f t="shared" ref="I135:J135" si="46">SUM(I133:I134)</f>
        <v>0</v>
      </c>
      <c r="J135" s="49">
        <f t="shared" si="46"/>
        <v>15</v>
      </c>
      <c r="K135" s="49">
        <f>SUM(K133:K134)</f>
        <v>25</v>
      </c>
      <c r="L135" s="49">
        <f t="shared" si="45"/>
        <v>0</v>
      </c>
      <c r="M135" s="49">
        <f t="shared" si="45"/>
        <v>0</v>
      </c>
      <c r="N135" s="49">
        <f t="shared" si="45"/>
        <v>0</v>
      </c>
      <c r="O135" s="49">
        <f t="shared" si="45"/>
        <v>0</v>
      </c>
      <c r="P135" s="49">
        <f t="shared" si="45"/>
        <v>0</v>
      </c>
      <c r="Q135" s="49">
        <f t="shared" si="45"/>
        <v>0</v>
      </c>
      <c r="R135" s="49">
        <f t="shared" si="45"/>
        <v>0</v>
      </c>
      <c r="S135" s="50">
        <f t="shared" si="45"/>
        <v>0</v>
      </c>
      <c r="T135" s="49">
        <f t="shared" si="45"/>
        <v>0</v>
      </c>
      <c r="U135" s="49">
        <f t="shared" si="45"/>
        <v>0</v>
      </c>
      <c r="V135" s="49">
        <f t="shared" si="45"/>
        <v>0</v>
      </c>
      <c r="W135" s="49">
        <f t="shared" si="45"/>
        <v>0</v>
      </c>
      <c r="X135" s="49">
        <f t="shared" si="45"/>
        <v>0</v>
      </c>
      <c r="Y135" s="49">
        <f t="shared" si="45"/>
        <v>0</v>
      </c>
      <c r="Z135" s="49">
        <f t="shared" si="45"/>
        <v>0</v>
      </c>
      <c r="AA135" s="49">
        <f t="shared" si="45"/>
        <v>0</v>
      </c>
      <c r="AB135" s="49">
        <f t="shared" si="45"/>
        <v>0</v>
      </c>
      <c r="AC135" s="49">
        <f t="shared" si="45"/>
        <v>0</v>
      </c>
      <c r="AD135" s="49">
        <f t="shared" si="45"/>
        <v>0</v>
      </c>
      <c r="AE135" s="49">
        <f t="shared" si="45"/>
        <v>0</v>
      </c>
      <c r="AF135" s="49">
        <f t="shared" si="45"/>
        <v>0</v>
      </c>
      <c r="AG135" s="49">
        <f t="shared" si="45"/>
        <v>0</v>
      </c>
      <c r="AH135" s="49">
        <f t="shared" si="45"/>
        <v>0</v>
      </c>
      <c r="AI135" s="49">
        <f t="shared" si="45"/>
        <v>0</v>
      </c>
      <c r="AJ135" s="49">
        <f t="shared" si="45"/>
        <v>0</v>
      </c>
      <c r="AK135" s="49">
        <f t="shared" si="45"/>
        <v>0</v>
      </c>
      <c r="AL135" s="49">
        <f t="shared" si="45"/>
        <v>0</v>
      </c>
      <c r="AM135" s="49">
        <f t="shared" si="45"/>
        <v>0</v>
      </c>
      <c r="AN135" s="49">
        <f t="shared" si="45"/>
        <v>20</v>
      </c>
      <c r="AO135" s="49">
        <f t="shared" si="45"/>
        <v>0</v>
      </c>
      <c r="AP135" s="49">
        <f t="shared" si="45"/>
        <v>0</v>
      </c>
      <c r="AQ135" s="49">
        <f t="shared" si="45"/>
        <v>3</v>
      </c>
      <c r="AR135" s="49">
        <f t="shared" si="45"/>
        <v>0</v>
      </c>
      <c r="AS135" s="49">
        <f t="shared" si="45"/>
        <v>0</v>
      </c>
      <c r="AT135" s="49">
        <v>15</v>
      </c>
      <c r="AU135" s="49">
        <v>11</v>
      </c>
      <c r="AV135" s="49">
        <f t="shared" si="45"/>
        <v>0</v>
      </c>
      <c r="AW135" s="49">
        <f t="shared" si="45"/>
        <v>0</v>
      </c>
      <c r="AX135" s="49">
        <v>15</v>
      </c>
      <c r="AY135" s="49">
        <v>11</v>
      </c>
    </row>
    <row r="136" spans="1:52" s="51" customFormat="1" ht="45" customHeight="1" x14ac:dyDescent="0.25">
      <c r="A136" s="63" t="s">
        <v>153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5"/>
    </row>
    <row r="137" spans="1:52" s="51" customFormat="1" ht="45" customHeight="1" x14ac:dyDescent="0.25">
      <c r="A137" s="63" t="s">
        <v>154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  <c r="AV137" s="64"/>
      <c r="AW137" s="64"/>
      <c r="AX137" s="64"/>
      <c r="AY137" s="65"/>
    </row>
    <row r="138" spans="1:52" s="51" customFormat="1" ht="45" customHeight="1" x14ac:dyDescent="0.25">
      <c r="A138" s="74">
        <v>91</v>
      </c>
      <c r="B138" s="36" t="s">
        <v>155</v>
      </c>
      <c r="C138" s="52">
        <f t="shared" ref="C138:C143" si="47">SUM(L138:N138,P138:R138,T138:V138,X138:Z138,AB138:AD138,AF138:AH138,AJ138:AL138,AN138:AP138,AR138:AT138,AV138:AX138)</f>
        <v>150</v>
      </c>
      <c r="D138" s="34">
        <f t="shared" ref="D138:D143" si="48">SUM(AF138,AB138,X138,T138,P138,L138,AJ138,AN138,AR138,AV138)</f>
        <v>0</v>
      </c>
      <c r="E138" s="34">
        <f t="shared" ref="E138:E143" si="49">SUM(N138,R138,V138,Z138,AD138,AH138,AL138,AP138,AT138,AX138)</f>
        <v>150</v>
      </c>
      <c r="F138" s="34">
        <v>10</v>
      </c>
      <c r="G138" s="34" t="s">
        <v>39</v>
      </c>
      <c r="H138" s="31"/>
      <c r="I138" s="31"/>
      <c r="J138" s="31">
        <v>5</v>
      </c>
      <c r="K138" s="31">
        <f t="shared" ref="K138:K143" si="50">SUM(O138,S138,W138,AA138,AE138,AI138,AM138,AQ138,AU138,AY138)</f>
        <v>5</v>
      </c>
      <c r="L138" s="83"/>
      <c r="M138" s="83"/>
      <c r="N138" s="83"/>
      <c r="O138" s="31"/>
      <c r="P138" s="83"/>
      <c r="Q138" s="83"/>
      <c r="R138" s="84">
        <v>150</v>
      </c>
      <c r="S138" s="33">
        <v>5</v>
      </c>
      <c r="T138" s="83"/>
      <c r="U138" s="83"/>
      <c r="V138" s="84"/>
      <c r="W138" s="31"/>
      <c r="X138" s="83"/>
      <c r="Y138" s="83"/>
      <c r="Z138" s="84"/>
      <c r="AA138" s="31"/>
      <c r="AB138" s="83"/>
      <c r="AC138" s="83"/>
      <c r="AD138" s="83"/>
      <c r="AE138" s="31"/>
      <c r="AF138" s="83"/>
      <c r="AG138" s="83"/>
      <c r="AH138" s="83"/>
      <c r="AI138" s="31"/>
      <c r="AJ138" s="83"/>
      <c r="AK138" s="83"/>
      <c r="AL138" s="83"/>
      <c r="AM138" s="31"/>
      <c r="AN138" s="83"/>
      <c r="AO138" s="83"/>
      <c r="AP138" s="83"/>
      <c r="AQ138" s="31"/>
      <c r="AR138" s="83"/>
      <c r="AS138" s="83"/>
      <c r="AT138" s="83"/>
      <c r="AU138" s="31"/>
      <c r="AV138" s="83"/>
      <c r="AW138" s="83"/>
      <c r="AX138" s="83"/>
      <c r="AY138" s="31"/>
    </row>
    <row r="139" spans="1:52" s="35" customFormat="1" ht="45" customHeight="1" x14ac:dyDescent="0.25">
      <c r="A139" s="74">
        <v>92</v>
      </c>
      <c r="B139" s="36" t="s">
        <v>156</v>
      </c>
      <c r="C139" s="52">
        <f t="shared" si="47"/>
        <v>300</v>
      </c>
      <c r="D139" s="34">
        <f t="shared" si="48"/>
        <v>0</v>
      </c>
      <c r="E139" s="34">
        <f t="shared" si="49"/>
        <v>300</v>
      </c>
      <c r="F139" s="34">
        <v>30</v>
      </c>
      <c r="G139" s="34" t="s">
        <v>39</v>
      </c>
      <c r="H139" s="31"/>
      <c r="I139" s="31"/>
      <c r="J139" s="31">
        <v>11</v>
      </c>
      <c r="K139" s="31">
        <f t="shared" si="50"/>
        <v>11</v>
      </c>
      <c r="L139" s="32"/>
      <c r="M139" s="32"/>
      <c r="N139" s="32"/>
      <c r="O139" s="31"/>
      <c r="P139" s="32"/>
      <c r="Q139" s="32"/>
      <c r="R139" s="32"/>
      <c r="S139" s="33"/>
      <c r="T139" s="32"/>
      <c r="U139" s="32"/>
      <c r="V139" s="32"/>
      <c r="W139" s="31"/>
      <c r="X139" s="32"/>
      <c r="Y139" s="32"/>
      <c r="Z139" s="32"/>
      <c r="AA139" s="31"/>
      <c r="AB139" s="32"/>
      <c r="AC139" s="32"/>
      <c r="AD139" s="32">
        <v>150</v>
      </c>
      <c r="AE139" s="31">
        <v>5</v>
      </c>
      <c r="AF139" s="34"/>
      <c r="AG139" s="34"/>
      <c r="AH139" s="34">
        <v>150</v>
      </c>
      <c r="AI139" s="31">
        <v>6</v>
      </c>
      <c r="AJ139" s="34"/>
      <c r="AK139" s="34"/>
      <c r="AL139" s="34"/>
      <c r="AM139" s="31"/>
      <c r="AN139" s="34"/>
      <c r="AO139" s="34"/>
      <c r="AP139" s="34"/>
      <c r="AQ139" s="31"/>
      <c r="AR139" s="34"/>
      <c r="AS139" s="34"/>
      <c r="AT139" s="34"/>
      <c r="AU139" s="31"/>
      <c r="AV139" s="34"/>
      <c r="AW139" s="34"/>
      <c r="AX139" s="34"/>
      <c r="AY139" s="31"/>
    </row>
    <row r="140" spans="1:52" s="35" customFormat="1" ht="45" customHeight="1" x14ac:dyDescent="0.25">
      <c r="A140" s="74">
        <v>93</v>
      </c>
      <c r="B140" s="36" t="s">
        <v>157</v>
      </c>
      <c r="C140" s="52">
        <f t="shared" si="47"/>
        <v>200</v>
      </c>
      <c r="D140" s="34">
        <f t="shared" si="48"/>
        <v>0</v>
      </c>
      <c r="E140" s="34">
        <f t="shared" si="49"/>
        <v>200</v>
      </c>
      <c r="F140" s="34">
        <v>40</v>
      </c>
      <c r="G140" s="34" t="s">
        <v>39</v>
      </c>
      <c r="H140" s="31"/>
      <c r="I140" s="31"/>
      <c r="J140" s="31">
        <v>8</v>
      </c>
      <c r="K140" s="31">
        <f t="shared" si="50"/>
        <v>8</v>
      </c>
      <c r="L140" s="32"/>
      <c r="M140" s="32"/>
      <c r="N140" s="32"/>
      <c r="O140" s="31"/>
      <c r="P140" s="32"/>
      <c r="Q140" s="32"/>
      <c r="R140" s="32"/>
      <c r="S140" s="33"/>
      <c r="T140" s="32"/>
      <c r="U140" s="32"/>
      <c r="V140" s="32"/>
      <c r="W140" s="31"/>
      <c r="X140" s="32"/>
      <c r="Y140" s="32"/>
      <c r="Z140" s="32"/>
      <c r="AA140" s="31"/>
      <c r="AB140" s="32"/>
      <c r="AC140" s="32"/>
      <c r="AD140" s="32"/>
      <c r="AE140" s="31"/>
      <c r="AF140" s="32"/>
      <c r="AG140" s="32"/>
      <c r="AH140" s="32"/>
      <c r="AI140" s="31"/>
      <c r="AJ140" s="34"/>
      <c r="AK140" s="34"/>
      <c r="AL140" s="34">
        <v>200</v>
      </c>
      <c r="AM140" s="31">
        <v>8</v>
      </c>
      <c r="AN140" s="34"/>
      <c r="AO140" s="34"/>
      <c r="AP140" s="32"/>
      <c r="AQ140" s="31"/>
      <c r="AR140" s="34"/>
      <c r="AS140" s="34"/>
      <c r="AT140" s="34"/>
      <c r="AU140" s="31"/>
      <c r="AV140" s="34"/>
      <c r="AW140" s="34"/>
      <c r="AX140" s="34"/>
      <c r="AY140" s="31"/>
    </row>
    <row r="141" spans="1:52" s="35" customFormat="1" ht="45" customHeight="1" x14ac:dyDescent="0.25">
      <c r="A141" s="74">
        <v>94</v>
      </c>
      <c r="B141" s="36" t="s">
        <v>158</v>
      </c>
      <c r="C141" s="52">
        <f t="shared" si="47"/>
        <v>200</v>
      </c>
      <c r="D141" s="34">
        <f t="shared" si="48"/>
        <v>0</v>
      </c>
      <c r="E141" s="34">
        <f t="shared" si="49"/>
        <v>200</v>
      </c>
      <c r="F141" s="34">
        <v>10</v>
      </c>
      <c r="G141" s="34" t="s">
        <v>39</v>
      </c>
      <c r="H141" s="31"/>
      <c r="I141" s="31"/>
      <c r="J141" s="31">
        <v>7</v>
      </c>
      <c r="K141" s="31">
        <f t="shared" si="50"/>
        <v>7</v>
      </c>
      <c r="L141" s="32"/>
      <c r="M141" s="32"/>
      <c r="N141" s="32"/>
      <c r="O141" s="31"/>
      <c r="P141" s="32"/>
      <c r="Q141" s="32"/>
      <c r="R141" s="32"/>
      <c r="S141" s="33"/>
      <c r="T141" s="32"/>
      <c r="U141" s="32"/>
      <c r="V141" s="32"/>
      <c r="W141" s="31"/>
      <c r="X141" s="32"/>
      <c r="Y141" s="32"/>
      <c r="Z141" s="32"/>
      <c r="AA141" s="31"/>
      <c r="AB141" s="32"/>
      <c r="AC141" s="32"/>
      <c r="AD141" s="32"/>
      <c r="AE141" s="31"/>
      <c r="AF141" s="32"/>
      <c r="AG141" s="32"/>
      <c r="AH141" s="32"/>
      <c r="AI141" s="31"/>
      <c r="AJ141" s="34"/>
      <c r="AK141" s="34"/>
      <c r="AL141" s="34"/>
      <c r="AM141" s="31"/>
      <c r="AN141" s="34"/>
      <c r="AO141" s="34"/>
      <c r="AP141" s="32">
        <v>200</v>
      </c>
      <c r="AQ141" s="31">
        <v>7</v>
      </c>
      <c r="AR141" s="34"/>
      <c r="AS141" s="34"/>
      <c r="AT141" s="34"/>
      <c r="AU141" s="31"/>
      <c r="AV141" s="34"/>
      <c r="AW141" s="34"/>
      <c r="AX141" s="34"/>
      <c r="AY141" s="31"/>
    </row>
    <row r="142" spans="1:52" s="35" customFormat="1" ht="45" customHeight="1" x14ac:dyDescent="0.25">
      <c r="A142" s="74">
        <v>95</v>
      </c>
      <c r="B142" s="36" t="s">
        <v>158</v>
      </c>
      <c r="C142" s="52">
        <f t="shared" si="47"/>
        <v>200</v>
      </c>
      <c r="D142" s="34">
        <f t="shared" si="48"/>
        <v>0</v>
      </c>
      <c r="E142" s="34">
        <f t="shared" si="49"/>
        <v>200</v>
      </c>
      <c r="F142" s="34">
        <v>10</v>
      </c>
      <c r="G142" s="34" t="s">
        <v>39</v>
      </c>
      <c r="H142" s="31"/>
      <c r="I142" s="31"/>
      <c r="J142" s="31">
        <v>7</v>
      </c>
      <c r="K142" s="31">
        <f t="shared" si="50"/>
        <v>7</v>
      </c>
      <c r="L142" s="32"/>
      <c r="M142" s="32"/>
      <c r="N142" s="32"/>
      <c r="O142" s="31"/>
      <c r="P142" s="32"/>
      <c r="Q142" s="32"/>
      <c r="R142" s="32"/>
      <c r="S142" s="33"/>
      <c r="T142" s="32"/>
      <c r="U142" s="32"/>
      <c r="V142" s="32"/>
      <c r="W142" s="31"/>
      <c r="X142" s="32"/>
      <c r="Y142" s="32"/>
      <c r="Z142" s="32"/>
      <c r="AA142" s="31"/>
      <c r="AB142" s="32"/>
      <c r="AC142" s="32"/>
      <c r="AD142" s="32"/>
      <c r="AE142" s="31"/>
      <c r="AF142" s="32"/>
      <c r="AG142" s="32"/>
      <c r="AH142" s="32"/>
      <c r="AI142" s="31"/>
      <c r="AJ142" s="34"/>
      <c r="AK142" s="34"/>
      <c r="AL142" s="34"/>
      <c r="AM142" s="31"/>
      <c r="AN142" s="34"/>
      <c r="AO142" s="34"/>
      <c r="AP142" s="32"/>
      <c r="AQ142" s="31"/>
      <c r="AR142" s="34"/>
      <c r="AS142" s="34"/>
      <c r="AT142" s="32">
        <v>200</v>
      </c>
      <c r="AU142" s="31">
        <v>7</v>
      </c>
      <c r="AV142" s="34"/>
      <c r="AW142" s="34"/>
      <c r="AX142" s="34"/>
      <c r="AY142" s="31"/>
    </row>
    <row r="143" spans="1:52" s="35" customFormat="1" ht="45" customHeight="1" x14ac:dyDescent="0.25">
      <c r="A143" s="74">
        <v>96</v>
      </c>
      <c r="B143" s="85" t="s">
        <v>159</v>
      </c>
      <c r="C143" s="52">
        <f t="shared" si="47"/>
        <v>510</v>
      </c>
      <c r="D143" s="34">
        <f t="shared" si="48"/>
        <v>0</v>
      </c>
      <c r="E143" s="34">
        <f t="shared" si="49"/>
        <v>510</v>
      </c>
      <c r="F143" s="34">
        <v>90</v>
      </c>
      <c r="G143" s="34" t="s">
        <v>39</v>
      </c>
      <c r="H143" s="31"/>
      <c r="I143" s="31"/>
      <c r="J143" s="31">
        <v>20</v>
      </c>
      <c r="K143" s="31">
        <f t="shared" si="50"/>
        <v>20</v>
      </c>
      <c r="L143" s="32"/>
      <c r="M143" s="32"/>
      <c r="N143" s="32"/>
      <c r="O143" s="31"/>
      <c r="P143" s="32"/>
      <c r="Q143" s="32"/>
      <c r="R143" s="32"/>
      <c r="S143" s="33"/>
      <c r="T143" s="32"/>
      <c r="U143" s="32"/>
      <c r="V143" s="32"/>
      <c r="W143" s="31"/>
      <c r="X143" s="32"/>
      <c r="Y143" s="32"/>
      <c r="Z143" s="32"/>
      <c r="AA143" s="31"/>
      <c r="AB143" s="32"/>
      <c r="AC143" s="32"/>
      <c r="AD143" s="32"/>
      <c r="AE143" s="31"/>
      <c r="AF143" s="32"/>
      <c r="AG143" s="32"/>
      <c r="AH143" s="32"/>
      <c r="AI143" s="31"/>
      <c r="AJ143" s="34"/>
      <c r="AK143" s="34"/>
      <c r="AL143" s="34"/>
      <c r="AM143" s="31"/>
      <c r="AN143" s="34"/>
      <c r="AO143" s="34"/>
      <c r="AP143" s="32"/>
      <c r="AQ143" s="31"/>
      <c r="AR143" s="34"/>
      <c r="AS143" s="34"/>
      <c r="AT143" s="34"/>
      <c r="AU143" s="31"/>
      <c r="AV143" s="34"/>
      <c r="AW143" s="34"/>
      <c r="AX143" s="34">
        <v>510</v>
      </c>
      <c r="AY143" s="31">
        <v>20</v>
      </c>
    </row>
    <row r="144" spans="1:52" s="35" customFormat="1" ht="45" customHeight="1" x14ac:dyDescent="0.25">
      <c r="A144" s="48" t="s">
        <v>49</v>
      </c>
      <c r="B144" s="48"/>
      <c r="C144" s="49">
        <f t="shared" ref="C144:AY144" si="51">SUM(C138:C143)</f>
        <v>1560</v>
      </c>
      <c r="D144" s="49">
        <f t="shared" si="51"/>
        <v>0</v>
      </c>
      <c r="E144" s="49">
        <f t="shared" si="51"/>
        <v>1560</v>
      </c>
      <c r="F144" s="49">
        <f t="shared" si="51"/>
        <v>190</v>
      </c>
      <c r="G144" s="49">
        <f t="shared" si="51"/>
        <v>0</v>
      </c>
      <c r="H144" s="49">
        <v>0</v>
      </c>
      <c r="I144" s="49">
        <v>0</v>
      </c>
      <c r="J144" s="49">
        <f>SUM(J138:J143)</f>
        <v>58</v>
      </c>
      <c r="K144" s="49">
        <f>SUM(K138:K143)</f>
        <v>58</v>
      </c>
      <c r="L144" s="49">
        <f t="shared" si="51"/>
        <v>0</v>
      </c>
      <c r="M144" s="49">
        <f t="shared" si="51"/>
        <v>0</v>
      </c>
      <c r="N144" s="49">
        <f t="shared" si="51"/>
        <v>0</v>
      </c>
      <c r="O144" s="49">
        <f t="shared" si="51"/>
        <v>0</v>
      </c>
      <c r="P144" s="49">
        <f t="shared" si="51"/>
        <v>0</v>
      </c>
      <c r="Q144" s="49">
        <f t="shared" si="51"/>
        <v>0</v>
      </c>
      <c r="R144" s="49">
        <f t="shared" si="51"/>
        <v>150</v>
      </c>
      <c r="S144" s="50">
        <f t="shared" si="51"/>
        <v>5</v>
      </c>
      <c r="T144" s="49">
        <f t="shared" si="51"/>
        <v>0</v>
      </c>
      <c r="U144" s="49">
        <f t="shared" si="51"/>
        <v>0</v>
      </c>
      <c r="V144" s="49">
        <f t="shared" si="51"/>
        <v>0</v>
      </c>
      <c r="W144" s="49">
        <f t="shared" si="51"/>
        <v>0</v>
      </c>
      <c r="X144" s="49">
        <f t="shared" si="51"/>
        <v>0</v>
      </c>
      <c r="Y144" s="49">
        <f t="shared" si="51"/>
        <v>0</v>
      </c>
      <c r="Z144" s="49">
        <f t="shared" si="51"/>
        <v>0</v>
      </c>
      <c r="AA144" s="49">
        <f t="shared" si="51"/>
        <v>0</v>
      </c>
      <c r="AB144" s="49">
        <f t="shared" si="51"/>
        <v>0</v>
      </c>
      <c r="AC144" s="49">
        <f t="shared" si="51"/>
        <v>0</v>
      </c>
      <c r="AD144" s="49">
        <f t="shared" si="51"/>
        <v>150</v>
      </c>
      <c r="AE144" s="49">
        <f t="shared" si="51"/>
        <v>5</v>
      </c>
      <c r="AF144" s="49">
        <f t="shared" si="51"/>
        <v>0</v>
      </c>
      <c r="AG144" s="49">
        <f t="shared" si="51"/>
        <v>0</v>
      </c>
      <c r="AH144" s="49">
        <f t="shared" si="51"/>
        <v>150</v>
      </c>
      <c r="AI144" s="49">
        <f t="shared" si="51"/>
        <v>6</v>
      </c>
      <c r="AJ144" s="49">
        <f t="shared" si="51"/>
        <v>0</v>
      </c>
      <c r="AK144" s="49">
        <f t="shared" si="51"/>
        <v>0</v>
      </c>
      <c r="AL144" s="49">
        <f t="shared" si="51"/>
        <v>200</v>
      </c>
      <c r="AM144" s="49">
        <f t="shared" si="51"/>
        <v>8</v>
      </c>
      <c r="AN144" s="49">
        <f t="shared" si="51"/>
        <v>0</v>
      </c>
      <c r="AO144" s="49">
        <f t="shared" si="51"/>
        <v>0</v>
      </c>
      <c r="AP144" s="49">
        <f t="shared" si="51"/>
        <v>200</v>
      </c>
      <c r="AQ144" s="49">
        <f t="shared" si="51"/>
        <v>7</v>
      </c>
      <c r="AR144" s="49">
        <f t="shared" si="51"/>
        <v>0</v>
      </c>
      <c r="AS144" s="49">
        <f t="shared" si="51"/>
        <v>0</v>
      </c>
      <c r="AT144" s="49">
        <f t="shared" si="51"/>
        <v>200</v>
      </c>
      <c r="AU144" s="49">
        <f t="shared" si="51"/>
        <v>7</v>
      </c>
      <c r="AV144" s="49">
        <f t="shared" si="51"/>
        <v>0</v>
      </c>
      <c r="AW144" s="49">
        <f t="shared" si="51"/>
        <v>0</v>
      </c>
      <c r="AX144" s="49">
        <f t="shared" si="51"/>
        <v>510</v>
      </c>
      <c r="AY144" s="49">
        <f t="shared" si="51"/>
        <v>20</v>
      </c>
    </row>
    <row r="145" spans="1:51" s="35" customFormat="1" ht="15.75" x14ac:dyDescent="0.25">
      <c r="A145" s="86" t="s">
        <v>160</v>
      </c>
      <c r="B145" s="86"/>
      <c r="C145" s="52">
        <f t="shared" ref="C145:K145" si="52">SUM(C24+C46+C64+C79+C86+C96+C101+C116+C135+C144)</f>
        <v>5336</v>
      </c>
      <c r="D145" s="52">
        <f t="shared" si="52"/>
        <v>1451</v>
      </c>
      <c r="E145" s="52">
        <f t="shared" si="52"/>
        <v>3890</v>
      </c>
      <c r="F145" s="52">
        <f t="shared" si="52"/>
        <v>3810</v>
      </c>
      <c r="G145" s="52">
        <f t="shared" si="52"/>
        <v>0</v>
      </c>
      <c r="H145" s="52">
        <f t="shared" si="52"/>
        <v>93</v>
      </c>
      <c r="I145" s="52">
        <f t="shared" si="52"/>
        <v>7.5</v>
      </c>
      <c r="J145" s="52">
        <f t="shared" si="52"/>
        <v>199.5</v>
      </c>
      <c r="K145" s="52">
        <f t="shared" si="52"/>
        <v>302</v>
      </c>
      <c r="L145" s="76">
        <f>SUM(L24+L46+L64+L79+L86+L96+L101+L131+L135+L144)</f>
        <v>181</v>
      </c>
      <c r="M145" s="76">
        <f>SUM(M24+M46+M64+M79+M86+M96+M101+M116+M131+M135+M144)</f>
        <v>75</v>
      </c>
      <c r="N145" s="76">
        <f>SUM(N24+N46+N64+N79+N86+N96+N101+N116+N131+N135+N144)</f>
        <v>230</v>
      </c>
      <c r="O145" s="80">
        <f>SUM(O24+O46+O64+O79+O86+O96+O101+O116+O135+O144)</f>
        <v>30</v>
      </c>
      <c r="P145" s="52">
        <f>SUM(P24+P46+P64+P79+P86+P96+P101+P116+P135+P144)</f>
        <v>165</v>
      </c>
      <c r="Q145" s="52">
        <f>SUM(Q24+Q46+Q64+Q79+Q86+Q96+Q101+Q116+Q135+Q144)</f>
        <v>0</v>
      </c>
      <c r="R145" s="52">
        <f>SUM(R24+R46+R64+R79+R86+R96+R101+R116+R135+R144)</f>
        <v>430</v>
      </c>
      <c r="S145" s="80">
        <f>SUM(S24+S46+S64+S79+S86+S96+S101+S116+S135+S144)</f>
        <v>30</v>
      </c>
      <c r="T145" s="76">
        <f>SUM(T24+T46+T64+T79+T86+T96+T101+T131+T135+T144)</f>
        <v>180</v>
      </c>
      <c r="U145" s="76">
        <f>SUM(U24+U46+U64+U79+U86+U96+U101+U116+U131+U135+U144)</f>
        <v>0</v>
      </c>
      <c r="V145" s="76">
        <f>SUM(V24+V46+V64+V79+V86+V96+V101+V116+V131+V135+V144)</f>
        <v>355</v>
      </c>
      <c r="W145" s="87">
        <f>SUM(W24+W46+W64+W79+W86+W96+W116+W135+W144)</f>
        <v>30</v>
      </c>
      <c r="X145" s="52">
        <f>SUM(X24+X46+X64+X79+X86+X96+X101+X116+X135+X144)</f>
        <v>195</v>
      </c>
      <c r="Y145" s="52">
        <f>SUM(Y24+Y46+Y64+Y79+Y86+Y96+Y101+Y116+Y135+Y144)</f>
        <v>0</v>
      </c>
      <c r="Z145" s="52">
        <f>SUM(Z24+Z46+Z64+Z79+Z86+Z96+Z101+Z116+Z135+Z144)</f>
        <v>345</v>
      </c>
      <c r="AA145" s="80">
        <f>SUM(AA24+AA46+AA64+AA79+AA86+AA96+AA101+AA116+AA135+AA144+AA131)</f>
        <v>30</v>
      </c>
      <c r="AB145" s="52">
        <f>SUM(AB24+AB46+AB64+AB79+AB86+AB96+AB101+AB116+AB135+AB144)</f>
        <v>185</v>
      </c>
      <c r="AC145" s="52">
        <f>SUM(AC24+AC46+AC64+AC79+AC86+AC96+AC101+AC116+AC135+AC144)</f>
        <v>0</v>
      </c>
      <c r="AD145" s="52">
        <f>SUM(AD24+AD46+AD64+AD79+AD86+AD96+AD101+AD116+AD135+AD144)</f>
        <v>350</v>
      </c>
      <c r="AE145" s="87">
        <f>SUM(AE24+AE46+AE64+AE79+AE86+AE96+AE101+AE116+AE135+AE144)</f>
        <v>30</v>
      </c>
      <c r="AF145" s="80">
        <f>SUM(AF86+AF96+AF101+AF116+AF135+AF144)</f>
        <v>165</v>
      </c>
      <c r="AG145" s="87">
        <f>SUM(AG24+AG46+AG64+AG79+AG86+AG96+AG101+AG116+AG135+AG144)</f>
        <v>0</v>
      </c>
      <c r="AH145" s="87">
        <f>SUM(AH24+AH46+AH64+AH79+AH86+AH96+AH101+AH116+AH135+AH144)</f>
        <v>360</v>
      </c>
      <c r="AI145" s="87">
        <f>SUM(AI24+AI46+AI64+AI79+AI86+AI96+AI101+AI116+AI135+AI144)</f>
        <v>30</v>
      </c>
      <c r="AJ145" s="87">
        <f>SUM(AJ24+AJ46+AJ64+AJ79+AJ86+AJ96+AJ101+AJ116+AJ135+AJ144)</f>
        <v>120</v>
      </c>
      <c r="AK145" s="87">
        <f>SUM(AK24+AK46+AK64+AK79+AK86+AK96+AK101+AK116+AK135+AK144)</f>
        <v>0</v>
      </c>
      <c r="AL145" s="87">
        <f>SUM(AL96+AL101+AL116+AL135+AL144)</f>
        <v>485</v>
      </c>
      <c r="AM145" s="87">
        <f>SUM(AM24+AM46+AM64+AM79+AM86+AM96+AM101+AM116+AM135+AM144)</f>
        <v>30</v>
      </c>
      <c r="AN145" s="87">
        <f>SUM(AN101+AN116+AN135+AN144)</f>
        <v>95</v>
      </c>
      <c r="AO145" s="87">
        <f>SUM(AO101+AO116+AO135+AO144)</f>
        <v>0</v>
      </c>
      <c r="AP145" s="87">
        <f>SUM(AP101+AP116+AP135+AP144)</f>
        <v>485</v>
      </c>
      <c r="AQ145" s="87">
        <f>SUM(AQ24+AQ46+AQ64+AQ79+AQ86+AQ96+AQ101+AQ116+AQ135+AQ144)</f>
        <v>30</v>
      </c>
      <c r="AR145" s="87">
        <f>SUM(AR116+AR135+AR144)</f>
        <v>85</v>
      </c>
      <c r="AS145" s="87">
        <f>SUM(AS116+AS135+AS144)</f>
        <v>0</v>
      </c>
      <c r="AT145" s="87">
        <f>SUM(AT116+AT135+AT144)</f>
        <v>325</v>
      </c>
      <c r="AU145" s="87">
        <f>SUM(AU24+AU46+AU64+AU79+AU86+AU96+AU101+AU116+AU135+AU144)</f>
        <v>31</v>
      </c>
      <c r="AV145" s="87">
        <f>SUM(AV144)</f>
        <v>0</v>
      </c>
      <c r="AW145" s="87">
        <v>0</v>
      </c>
      <c r="AX145" s="87">
        <f>SUM(AX135+AX144)</f>
        <v>525</v>
      </c>
      <c r="AY145" s="87">
        <f>SUM(AY135+AY144)</f>
        <v>31</v>
      </c>
    </row>
    <row r="146" spans="1:51" s="35" customFormat="1" ht="15.75" x14ac:dyDescent="0.25">
      <c r="A146" s="86" t="s">
        <v>161</v>
      </c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8">
        <f>SUM(L145:N145)</f>
        <v>486</v>
      </c>
      <c r="M146" s="89"/>
      <c r="N146" s="89"/>
      <c r="O146" s="89"/>
      <c r="P146" s="89">
        <f>SUM(P145:R145)</f>
        <v>595</v>
      </c>
      <c r="Q146" s="89"/>
      <c r="R146" s="89"/>
      <c r="S146" s="89"/>
      <c r="T146" s="89">
        <f>SUM(T145:V145)</f>
        <v>535</v>
      </c>
      <c r="U146" s="89"/>
      <c r="V146" s="89"/>
      <c r="W146" s="89"/>
      <c r="X146" s="89">
        <f>SUM(X145:Z145)</f>
        <v>540</v>
      </c>
      <c r="Y146" s="89"/>
      <c r="Z146" s="89"/>
      <c r="AA146" s="89"/>
      <c r="AB146" s="89">
        <f>SUM(AB145:AD145)</f>
        <v>535</v>
      </c>
      <c r="AC146" s="89"/>
      <c r="AD146" s="89"/>
      <c r="AE146" s="89"/>
      <c r="AF146" s="89">
        <f>SUM(AF145:AH145)</f>
        <v>525</v>
      </c>
      <c r="AG146" s="89"/>
      <c r="AH146" s="89"/>
      <c r="AI146" s="89"/>
      <c r="AJ146" s="89">
        <f>SUM(AJ145:AL145)</f>
        <v>605</v>
      </c>
      <c r="AK146" s="89"/>
      <c r="AL146" s="89"/>
      <c r="AM146" s="89"/>
      <c r="AN146" s="89">
        <f>SUM(AN145:AP145)</f>
        <v>580</v>
      </c>
      <c r="AO146" s="89"/>
      <c r="AP146" s="89"/>
      <c r="AQ146" s="89"/>
      <c r="AR146" s="89">
        <f>SUM(AR145:AT145)</f>
        <v>410</v>
      </c>
      <c r="AS146" s="89"/>
      <c r="AT146" s="89"/>
      <c r="AU146" s="89"/>
      <c r="AV146" s="89">
        <f>SUM(AV145:AX145)</f>
        <v>525</v>
      </c>
      <c r="AW146" s="89"/>
      <c r="AX146" s="89"/>
      <c r="AY146" s="89"/>
    </row>
    <row r="147" spans="1:51" s="35" customFormat="1" ht="15.75" x14ac:dyDescent="0.25">
      <c r="A147" s="90" t="s">
        <v>162</v>
      </c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89">
        <f>SUM(L146:S146)</f>
        <v>1081</v>
      </c>
      <c r="M147" s="89"/>
      <c r="N147" s="89"/>
      <c r="O147" s="89"/>
      <c r="P147" s="89"/>
      <c r="Q147" s="89"/>
      <c r="R147" s="89"/>
      <c r="S147" s="89"/>
      <c r="T147" s="89">
        <f>SUM(T146:AA146)</f>
        <v>1075</v>
      </c>
      <c r="U147" s="89"/>
      <c r="V147" s="89"/>
      <c r="W147" s="89"/>
      <c r="X147" s="89"/>
      <c r="Y147" s="89"/>
      <c r="Z147" s="89"/>
      <c r="AA147" s="89"/>
      <c r="AB147" s="89">
        <f>SUM(AB146:AI146)</f>
        <v>1060</v>
      </c>
      <c r="AC147" s="89"/>
      <c r="AD147" s="89"/>
      <c r="AE147" s="89"/>
      <c r="AF147" s="89"/>
      <c r="AG147" s="89"/>
      <c r="AH147" s="89"/>
      <c r="AI147" s="89"/>
      <c r="AJ147" s="89">
        <f>SUM(AJ146:AQ146)</f>
        <v>1185</v>
      </c>
      <c r="AK147" s="89"/>
      <c r="AL147" s="89"/>
      <c r="AM147" s="89"/>
      <c r="AN147" s="89"/>
      <c r="AO147" s="89"/>
      <c r="AP147" s="89"/>
      <c r="AQ147" s="89"/>
      <c r="AR147" s="89">
        <f t="shared" ref="AR147" si="53">SUM(AR146:AY146)</f>
        <v>935</v>
      </c>
      <c r="AS147" s="89"/>
      <c r="AT147" s="89"/>
      <c r="AU147" s="89"/>
      <c r="AV147" s="89"/>
      <c r="AW147" s="89"/>
      <c r="AX147" s="89"/>
      <c r="AY147" s="89"/>
    </row>
    <row r="148" spans="1:51" s="35" customFormat="1" ht="15" x14ac:dyDescent="0.25">
      <c r="A148" s="90" t="s">
        <v>163</v>
      </c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15">
        <v>4</v>
      </c>
      <c r="M148" s="15"/>
      <c r="N148" s="15"/>
      <c r="O148" s="15"/>
      <c r="P148" s="15">
        <v>4</v>
      </c>
      <c r="Q148" s="15"/>
      <c r="R148" s="15"/>
      <c r="S148" s="15"/>
      <c r="T148" s="15">
        <v>2</v>
      </c>
      <c r="U148" s="15"/>
      <c r="V148" s="15"/>
      <c r="W148" s="15"/>
      <c r="X148" s="15">
        <v>5</v>
      </c>
      <c r="Y148" s="15"/>
      <c r="Z148" s="15"/>
      <c r="AA148" s="15"/>
      <c r="AB148" s="11">
        <v>3</v>
      </c>
      <c r="AC148" s="11"/>
      <c r="AD148" s="11"/>
      <c r="AE148" s="11"/>
      <c r="AF148" s="11">
        <v>3</v>
      </c>
      <c r="AG148" s="11"/>
      <c r="AH148" s="11"/>
      <c r="AI148" s="11"/>
      <c r="AJ148" s="15">
        <v>3</v>
      </c>
      <c r="AK148" s="15"/>
      <c r="AL148" s="15"/>
      <c r="AM148" s="15"/>
      <c r="AN148" s="15">
        <v>4</v>
      </c>
      <c r="AO148" s="15"/>
      <c r="AP148" s="15"/>
      <c r="AQ148" s="15"/>
      <c r="AR148" s="15">
        <v>2</v>
      </c>
      <c r="AS148" s="15"/>
      <c r="AT148" s="15"/>
      <c r="AU148" s="15"/>
      <c r="AV148" s="15">
        <v>1</v>
      </c>
      <c r="AW148" s="15"/>
      <c r="AX148" s="15"/>
      <c r="AY148" s="15"/>
    </row>
    <row r="149" spans="1:51" s="91" customFormat="1" x14ac:dyDescent="0.25">
      <c r="C149" s="92"/>
      <c r="D149" s="93"/>
      <c r="N149" s="94"/>
      <c r="O149" s="94"/>
      <c r="R149" s="94"/>
      <c r="S149" s="95"/>
      <c r="V149" s="94"/>
      <c r="W149" s="94"/>
      <c r="AJ149" s="96"/>
    </row>
    <row r="150" spans="1:51" s="91" customFormat="1" ht="15" x14ac:dyDescent="0.25">
      <c r="B150" s="97" t="s">
        <v>164</v>
      </c>
      <c r="C150" s="92"/>
      <c r="L150" s="94"/>
      <c r="M150" s="94"/>
      <c r="O150" s="94"/>
      <c r="P150" s="94"/>
      <c r="Q150" s="94"/>
      <c r="S150" s="95"/>
      <c r="T150" s="94"/>
      <c r="U150" s="94"/>
      <c r="W150" s="94"/>
      <c r="X150" s="94"/>
      <c r="Y150" s="94"/>
    </row>
    <row r="151" spans="1:51" s="91" customFormat="1" ht="15" x14ac:dyDescent="0.25">
      <c r="A151" s="96"/>
      <c r="B151" s="97" t="s">
        <v>165</v>
      </c>
      <c r="C151" s="96"/>
      <c r="D151" s="96"/>
      <c r="E151" s="96"/>
      <c r="F151" s="96"/>
      <c r="G151" s="96"/>
      <c r="H151" s="96"/>
      <c r="I151" s="98">
        <f>SUM(J145/K145)</f>
        <v>0.66059602649006621</v>
      </c>
      <c r="J151" s="96"/>
      <c r="K151" s="96"/>
      <c r="L151" s="96"/>
      <c r="M151" s="96"/>
      <c r="N151" s="96"/>
      <c r="O151" s="96"/>
      <c r="P151" s="96"/>
      <c r="Q151" s="96"/>
      <c r="R151" s="96"/>
      <c r="S151" s="99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</row>
    <row r="152" spans="1:51" s="91" customFormat="1" ht="15" x14ac:dyDescent="0.25">
      <c r="A152" s="96"/>
      <c r="B152" s="97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9"/>
      <c r="T152" s="96"/>
      <c r="U152" s="96"/>
      <c r="V152" s="96"/>
      <c r="W152" s="96"/>
      <c r="X152" s="96"/>
      <c r="Y152" s="96"/>
      <c r="Z152" s="96"/>
      <c r="AA152" s="96"/>
      <c r="AB152" s="96"/>
      <c r="AC152" s="96"/>
      <c r="AD152" s="96"/>
      <c r="AE152" s="96"/>
      <c r="AF152" s="96"/>
      <c r="AG152" s="96"/>
    </row>
    <row r="153" spans="1:51" s="91" customFormat="1" ht="15" x14ac:dyDescent="0.25">
      <c r="A153" s="96"/>
      <c r="B153" s="97"/>
      <c r="C153" s="100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9"/>
      <c r="T153" s="96"/>
      <c r="U153" s="96"/>
      <c r="V153" s="96"/>
      <c r="W153" s="96"/>
      <c r="X153" s="96"/>
      <c r="Y153" s="96"/>
      <c r="Z153" s="96"/>
      <c r="AA153" s="96"/>
      <c r="AB153" s="96"/>
      <c r="AC153" s="96"/>
      <c r="AD153" s="96"/>
      <c r="AE153" s="96"/>
      <c r="AF153" s="96"/>
      <c r="AG153" s="96"/>
    </row>
    <row r="154" spans="1:51" s="91" customFormat="1" x14ac:dyDescent="0.25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9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</row>
    <row r="155" spans="1:51" s="91" customFormat="1" x14ac:dyDescent="0.25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9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</row>
    <row r="156" spans="1:51" s="91" customFormat="1" ht="15" x14ac:dyDescent="0.25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7"/>
      <c r="L156" s="96"/>
      <c r="M156" s="96"/>
      <c r="N156" s="96"/>
      <c r="O156" s="96"/>
      <c r="P156" s="96"/>
      <c r="Q156" s="96"/>
      <c r="R156" s="96"/>
      <c r="S156" s="99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</row>
    <row r="157" spans="1:51" x14ac:dyDescent="0.25">
      <c r="A157" s="101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2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</row>
    <row r="158" spans="1:51" x14ac:dyDescent="0.25">
      <c r="A158" s="101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2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</row>
    <row r="159" spans="1:51" x14ac:dyDescent="0.25">
      <c r="A159" s="101"/>
      <c r="B159" s="104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2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</row>
    <row r="160" spans="1:51" x14ac:dyDescent="0.25">
      <c r="A160" s="101"/>
      <c r="B160" s="104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2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</row>
    <row r="161" spans="1:34" x14ac:dyDescent="0.25">
      <c r="A161" s="101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2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</row>
    <row r="162" spans="1:34" x14ac:dyDescent="0.25">
      <c r="A162" s="101"/>
      <c r="B162" s="104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2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</row>
    <row r="163" spans="1:34" x14ac:dyDescent="0.25">
      <c r="A163" s="101"/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</row>
    <row r="164" spans="1:34" x14ac:dyDescent="0.25">
      <c r="A164" s="101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2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</row>
  </sheetData>
  <mergeCells count="87">
    <mergeCell ref="AF148:AI148"/>
    <mergeCell ref="AJ148:AM148"/>
    <mergeCell ref="AN148:AQ148"/>
    <mergeCell ref="AR148:AU148"/>
    <mergeCell ref="AV148:AY148"/>
    <mergeCell ref="B163:AH163"/>
    <mergeCell ref="A148:K148"/>
    <mergeCell ref="L148:O148"/>
    <mergeCell ref="P148:S148"/>
    <mergeCell ref="T148:W148"/>
    <mergeCell ref="X148:AA148"/>
    <mergeCell ref="AB148:AE148"/>
    <mergeCell ref="AV146:AY146"/>
    <mergeCell ref="A147:K147"/>
    <mergeCell ref="L147:S147"/>
    <mergeCell ref="T147:AA147"/>
    <mergeCell ref="AB147:AI147"/>
    <mergeCell ref="AJ147:AQ147"/>
    <mergeCell ref="AR147:AY147"/>
    <mergeCell ref="X146:AA146"/>
    <mergeCell ref="AB146:AE146"/>
    <mergeCell ref="AF146:AI146"/>
    <mergeCell ref="AJ146:AM146"/>
    <mergeCell ref="AN146:AQ146"/>
    <mergeCell ref="AR146:AU146"/>
    <mergeCell ref="A144:B144"/>
    <mergeCell ref="A145:B145"/>
    <mergeCell ref="A146:K146"/>
    <mergeCell ref="L146:O146"/>
    <mergeCell ref="P146:S146"/>
    <mergeCell ref="T146:W146"/>
    <mergeCell ref="A117:AY117"/>
    <mergeCell ref="A131:B131"/>
    <mergeCell ref="A132:AY132"/>
    <mergeCell ref="A135:B135"/>
    <mergeCell ref="A136:AY136"/>
    <mergeCell ref="A137:AY137"/>
    <mergeCell ref="A87:AY87"/>
    <mergeCell ref="A96:B96"/>
    <mergeCell ref="A97:AY97"/>
    <mergeCell ref="A101:B101"/>
    <mergeCell ref="A102:AY102"/>
    <mergeCell ref="A116:B116"/>
    <mergeCell ref="A64:B64"/>
    <mergeCell ref="A65:AX65"/>
    <mergeCell ref="A66:AY66"/>
    <mergeCell ref="A79:B79"/>
    <mergeCell ref="A80:AY80"/>
    <mergeCell ref="A86:B86"/>
    <mergeCell ref="AV10:AY10"/>
    <mergeCell ref="A12:AY12"/>
    <mergeCell ref="A24:B24"/>
    <mergeCell ref="A25:AY25"/>
    <mergeCell ref="A46:B46"/>
    <mergeCell ref="A47:AY47"/>
    <mergeCell ref="X10:AA10"/>
    <mergeCell ref="AB10:AE10"/>
    <mergeCell ref="AF10:AI10"/>
    <mergeCell ref="AJ10:AM10"/>
    <mergeCell ref="AN10:AQ10"/>
    <mergeCell ref="AR10:AU10"/>
    <mergeCell ref="AB9:AI9"/>
    <mergeCell ref="AJ9:AQ9"/>
    <mergeCell ref="AR9:AY9"/>
    <mergeCell ref="F10:F11"/>
    <mergeCell ref="H10:H11"/>
    <mergeCell ref="I10:I11"/>
    <mergeCell ref="J10:J11"/>
    <mergeCell ref="L10:O10"/>
    <mergeCell ref="P10:S10"/>
    <mergeCell ref="T10:W10"/>
    <mergeCell ref="A7:AY7"/>
    <mergeCell ref="A9:A11"/>
    <mergeCell ref="B9:B11"/>
    <mergeCell ref="C9:C11"/>
    <mergeCell ref="D9:D11"/>
    <mergeCell ref="E9:E11"/>
    <mergeCell ref="G9:G11"/>
    <mergeCell ref="K9:K11"/>
    <mergeCell ref="L9:S9"/>
    <mergeCell ref="T9:AA9"/>
    <mergeCell ref="A1:AY1"/>
    <mergeCell ref="A2:AY2"/>
    <mergeCell ref="A3:AY3"/>
    <mergeCell ref="A4:AY4"/>
    <mergeCell ref="A5:N5"/>
    <mergeCell ref="A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monikadelfin@o2.pl</dc:creator>
  <cp:lastModifiedBy>monikadelfin@o2.pl</cp:lastModifiedBy>
  <dcterms:created xsi:type="dcterms:W3CDTF">2025-08-26T06:36:50Z</dcterms:created>
  <dcterms:modified xsi:type="dcterms:W3CDTF">2025-08-26T06:37:36Z</dcterms:modified>
</cp:coreProperties>
</file>