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7470" windowHeight="2160" activeTab="2"/>
  </bookViews>
  <sheets>
    <sheet name="2018_2019" sheetId="1" r:id="rId1"/>
    <sheet name="2019_2020" sheetId="2" r:id="rId2"/>
    <sheet name="2020_2021" sheetId="3" r:id="rId3"/>
  </sheets>
  <calcPr calcId="144525"/>
</workbook>
</file>

<file path=xl/calcChain.xml><?xml version="1.0" encoding="utf-8"?>
<calcChain xmlns="http://schemas.openxmlformats.org/spreadsheetml/2006/main">
  <c r="F16" i="2" l="1"/>
  <c r="E11" i="2"/>
  <c r="E12" i="2"/>
  <c r="E13" i="2"/>
  <c r="E14" i="2"/>
  <c r="E15" i="2"/>
  <c r="D11" i="2"/>
  <c r="D12" i="2"/>
  <c r="D13" i="2"/>
  <c r="D14" i="2"/>
  <c r="D15" i="2"/>
  <c r="AW59" i="3"/>
  <c r="AV59" i="3"/>
  <c r="AU59" i="3"/>
  <c r="AT59" i="3"/>
  <c r="AS59" i="3"/>
  <c r="AR59" i="3"/>
  <c r="AQ59" i="3"/>
  <c r="AP59" i="3"/>
  <c r="AO59" i="3"/>
  <c r="AN59" i="3"/>
  <c r="AM59" i="3"/>
  <c r="AL59" i="3"/>
  <c r="AK59" i="3"/>
  <c r="AJ59" i="3"/>
  <c r="AI59" i="3"/>
  <c r="AH59" i="3"/>
  <c r="AG59" i="3"/>
  <c r="AF59" i="3"/>
  <c r="AE59" i="3"/>
  <c r="AD59" i="3"/>
  <c r="AC59" i="3"/>
  <c r="AB59" i="3"/>
  <c r="AA59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F59" i="3"/>
  <c r="G58" i="3"/>
  <c r="E58" i="3"/>
  <c r="D58" i="3"/>
  <c r="G57" i="3"/>
  <c r="E57" i="3"/>
  <c r="D57" i="3"/>
  <c r="G56" i="3"/>
  <c r="E56" i="3"/>
  <c r="D56" i="3"/>
  <c r="AW54" i="3"/>
  <c r="AV54" i="3"/>
  <c r="AU54" i="3"/>
  <c r="AT54" i="3"/>
  <c r="AS54" i="3"/>
  <c r="AR54" i="3"/>
  <c r="AQ54" i="3"/>
  <c r="AP54" i="3"/>
  <c r="AO54" i="3"/>
  <c r="AN54" i="3"/>
  <c r="AM54" i="3"/>
  <c r="AL54" i="3"/>
  <c r="AK54" i="3"/>
  <c r="AJ54" i="3"/>
  <c r="AI54" i="3"/>
  <c r="AH54" i="3"/>
  <c r="AG54" i="3"/>
  <c r="AF54" i="3"/>
  <c r="AE54" i="3"/>
  <c r="AD54" i="3"/>
  <c r="AC54" i="3"/>
  <c r="AB54" i="3"/>
  <c r="AA54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L54" i="3"/>
  <c r="K54" i="3"/>
  <c r="J54" i="3"/>
  <c r="I54" i="3"/>
  <c r="H54" i="3"/>
  <c r="F54" i="3"/>
  <c r="G53" i="3"/>
  <c r="E53" i="3"/>
  <c r="D53" i="3"/>
  <c r="G52" i="3"/>
  <c r="E52" i="3"/>
  <c r="D52" i="3"/>
  <c r="G51" i="3"/>
  <c r="E51" i="3"/>
  <c r="D51" i="3"/>
  <c r="C51" i="3" s="1"/>
  <c r="G50" i="3"/>
  <c r="E50" i="3"/>
  <c r="D50" i="3"/>
  <c r="G49" i="3"/>
  <c r="E49" i="3"/>
  <c r="D49" i="3"/>
  <c r="C49" i="3" s="1"/>
  <c r="G48" i="3"/>
  <c r="E48" i="3"/>
  <c r="C48" i="3" s="1"/>
  <c r="D48" i="3"/>
  <c r="G47" i="3"/>
  <c r="E47" i="3"/>
  <c r="D47" i="3"/>
  <c r="G46" i="3"/>
  <c r="E46" i="3"/>
  <c r="D46" i="3"/>
  <c r="G45" i="3"/>
  <c r="E45" i="3"/>
  <c r="D45" i="3"/>
  <c r="G44" i="3"/>
  <c r="E44" i="3"/>
  <c r="D44" i="3"/>
  <c r="G43" i="3"/>
  <c r="E43" i="3"/>
  <c r="D43" i="3"/>
  <c r="C43" i="3" s="1"/>
  <c r="G42" i="3"/>
  <c r="E42" i="3"/>
  <c r="D42" i="3"/>
  <c r="G41" i="3"/>
  <c r="E41" i="3"/>
  <c r="C41" i="3" s="1"/>
  <c r="D41" i="3"/>
  <c r="G40" i="3"/>
  <c r="E40" i="3"/>
  <c r="D40" i="3"/>
  <c r="AW38" i="3"/>
  <c r="AV38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F38" i="3"/>
  <c r="G37" i="3"/>
  <c r="E37" i="3"/>
  <c r="D37" i="3"/>
  <c r="C37" i="3" s="1"/>
  <c r="G36" i="3"/>
  <c r="E36" i="3"/>
  <c r="D36" i="3"/>
  <c r="G35" i="3"/>
  <c r="E35" i="3"/>
  <c r="D35" i="3"/>
  <c r="G34" i="3"/>
  <c r="E34" i="3"/>
  <c r="D34" i="3"/>
  <c r="G33" i="3"/>
  <c r="E33" i="3"/>
  <c r="D33" i="3"/>
  <c r="C33" i="3" s="1"/>
  <c r="G32" i="3"/>
  <c r="E32" i="3"/>
  <c r="D32" i="3"/>
  <c r="G31" i="3"/>
  <c r="E31" i="3"/>
  <c r="D31" i="3"/>
  <c r="G30" i="3"/>
  <c r="E30" i="3"/>
  <c r="D30" i="3"/>
  <c r="G29" i="3"/>
  <c r="E29" i="3"/>
  <c r="D29" i="3"/>
  <c r="G28" i="3"/>
  <c r="E28" i="3"/>
  <c r="D28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F26" i="3"/>
  <c r="G25" i="3"/>
  <c r="E25" i="3"/>
  <c r="D25" i="3"/>
  <c r="C25" i="3" s="1"/>
  <c r="G24" i="3"/>
  <c r="E24" i="3"/>
  <c r="D24" i="3"/>
  <c r="C24" i="3" s="1"/>
  <c r="G23" i="3"/>
  <c r="E23" i="3"/>
  <c r="D23" i="3"/>
  <c r="C23" i="3" s="1"/>
  <c r="G22" i="3"/>
  <c r="E22" i="3"/>
  <c r="D22" i="3"/>
  <c r="G21" i="3"/>
  <c r="E21" i="3"/>
  <c r="D21" i="3"/>
  <c r="C21" i="3" s="1"/>
  <c r="G20" i="3"/>
  <c r="E20" i="3"/>
  <c r="D20" i="3"/>
  <c r="G19" i="3"/>
  <c r="E19" i="3"/>
  <c r="D19" i="3"/>
  <c r="G18" i="3"/>
  <c r="E18" i="3"/>
  <c r="D18" i="3"/>
  <c r="G17" i="3"/>
  <c r="E17" i="3"/>
  <c r="D17" i="3"/>
  <c r="AW15" i="3"/>
  <c r="AV15" i="3"/>
  <c r="AU15" i="3"/>
  <c r="AT15" i="3"/>
  <c r="AT60" i="3" s="1"/>
  <c r="AS15" i="3"/>
  <c r="AR15" i="3"/>
  <c r="AQ15" i="3"/>
  <c r="AP15" i="3"/>
  <c r="AO15" i="3"/>
  <c r="AO60" i="3" s="1"/>
  <c r="AO65" i="3" s="1"/>
  <c r="AN15" i="3"/>
  <c r="AM15" i="3"/>
  <c r="AL15" i="3"/>
  <c r="AL60" i="3" s="1"/>
  <c r="AK15" i="3"/>
  <c r="AJ15" i="3"/>
  <c r="AI15" i="3"/>
  <c r="AH15" i="3"/>
  <c r="AG15" i="3"/>
  <c r="AF15" i="3"/>
  <c r="AE15" i="3"/>
  <c r="AD15" i="3"/>
  <c r="AD60" i="3" s="1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N60" i="3" s="1"/>
  <c r="M15" i="3"/>
  <c r="L15" i="3"/>
  <c r="K15" i="3"/>
  <c r="J15" i="3"/>
  <c r="I15" i="3"/>
  <c r="H15" i="3"/>
  <c r="F15" i="3"/>
  <c r="G14" i="3"/>
  <c r="E14" i="3"/>
  <c r="D14" i="3"/>
  <c r="G13" i="3"/>
  <c r="E13" i="3"/>
  <c r="D13" i="3"/>
  <c r="G12" i="3"/>
  <c r="E12" i="3"/>
  <c r="D12" i="3"/>
  <c r="G11" i="3"/>
  <c r="E11" i="3"/>
  <c r="D11" i="3"/>
  <c r="G10" i="3"/>
  <c r="E10" i="3"/>
  <c r="D10" i="3"/>
  <c r="G9" i="3"/>
  <c r="E9" i="3"/>
  <c r="D9" i="3"/>
  <c r="C30" i="3" l="1"/>
  <c r="C34" i="3"/>
  <c r="Q60" i="3"/>
  <c r="C45" i="3"/>
  <c r="C46" i="3"/>
  <c r="C13" i="3"/>
  <c r="C22" i="3"/>
  <c r="C31" i="3"/>
  <c r="C44" i="3"/>
  <c r="C53" i="3"/>
  <c r="AH60" i="3"/>
  <c r="AH65" i="3" s="1"/>
  <c r="AG60" i="3"/>
  <c r="AG64" i="3" s="1"/>
  <c r="R60" i="3"/>
  <c r="V60" i="3"/>
  <c r="Y60" i="3"/>
  <c r="AW60" i="3"/>
  <c r="C29" i="3"/>
  <c r="F60" i="3"/>
  <c r="O60" i="3"/>
  <c r="W60" i="3"/>
  <c r="AE60" i="3"/>
  <c r="AM60" i="3"/>
  <c r="AU60" i="3"/>
  <c r="AU64" i="3" s="1"/>
  <c r="AZ37" i="3"/>
  <c r="C10" i="3"/>
  <c r="H60" i="3"/>
  <c r="P60" i="3"/>
  <c r="X60" i="3"/>
  <c r="AF60" i="3"/>
  <c r="AN60" i="3"/>
  <c r="AN64" i="3" s="1"/>
  <c r="AV60" i="3"/>
  <c r="AV65" i="3" s="1"/>
  <c r="C19" i="3"/>
  <c r="D38" i="3"/>
  <c r="C36" i="3"/>
  <c r="C42" i="3"/>
  <c r="C47" i="3"/>
  <c r="C58" i="3"/>
  <c r="C15" i="2"/>
  <c r="E38" i="3"/>
  <c r="Z60" i="3"/>
  <c r="Z64" i="3" s="1"/>
  <c r="G38" i="3"/>
  <c r="C20" i="3"/>
  <c r="G54" i="3"/>
  <c r="AP60" i="3"/>
  <c r="C14" i="3"/>
  <c r="L60" i="3"/>
  <c r="L64" i="3" s="1"/>
  <c r="T60" i="3"/>
  <c r="T65" i="3" s="1"/>
  <c r="AB60" i="3"/>
  <c r="AJ60" i="3"/>
  <c r="AR60" i="3"/>
  <c r="G26" i="3"/>
  <c r="C32" i="3"/>
  <c r="G59" i="3"/>
  <c r="J60" i="3"/>
  <c r="D26" i="3"/>
  <c r="C9" i="3"/>
  <c r="M60" i="3"/>
  <c r="M65" i="3" s="1"/>
  <c r="U60" i="3"/>
  <c r="AC60" i="3"/>
  <c r="AK60" i="3"/>
  <c r="AS60" i="3"/>
  <c r="C18" i="3"/>
  <c r="C35" i="3"/>
  <c r="C57" i="3"/>
  <c r="E26" i="3"/>
  <c r="AY15" i="3"/>
  <c r="C52" i="3"/>
  <c r="E15" i="3"/>
  <c r="C12" i="3"/>
  <c r="C17" i="3"/>
  <c r="C28" i="3"/>
  <c r="AY38" i="3"/>
  <c r="D54" i="3"/>
  <c r="C50" i="3"/>
  <c r="C56" i="3"/>
  <c r="C59" i="3" s="1"/>
  <c r="I60" i="3"/>
  <c r="G15" i="3"/>
  <c r="C11" i="3"/>
  <c r="K60" i="3"/>
  <c r="S60" i="3"/>
  <c r="S64" i="3" s="1"/>
  <c r="AA60" i="3"/>
  <c r="AA65" i="3" s="1"/>
  <c r="AI60" i="3"/>
  <c r="AQ60" i="3"/>
  <c r="E54" i="3"/>
  <c r="AY54" i="3"/>
  <c r="E59" i="3"/>
  <c r="C14" i="2"/>
  <c r="C13" i="2"/>
  <c r="C12" i="2"/>
  <c r="C11" i="2"/>
  <c r="C40" i="3"/>
  <c r="D15" i="3"/>
  <c r="D59" i="3"/>
  <c r="AJ72" i="3" l="1"/>
  <c r="C15" i="3"/>
  <c r="AC72" i="3"/>
  <c r="C54" i="3"/>
  <c r="BB54" i="3" s="1"/>
  <c r="AC61" i="3"/>
  <c r="C26" i="3"/>
  <c r="BB26" i="3" s="1"/>
  <c r="O72" i="3"/>
  <c r="V61" i="3"/>
  <c r="V72" i="3"/>
  <c r="H72" i="3"/>
  <c r="AQ72" i="3"/>
  <c r="G65" i="3"/>
  <c r="AY68" i="3"/>
  <c r="L77" i="3"/>
  <c r="G60" i="3"/>
  <c r="D60" i="3"/>
  <c r="AJ61" i="3"/>
  <c r="AQ61" i="3"/>
  <c r="G64" i="3"/>
  <c r="C38" i="3"/>
  <c r="BB38" i="3" s="1"/>
  <c r="H61" i="3"/>
  <c r="E60" i="3"/>
  <c r="L78" i="3"/>
  <c r="O61" i="3"/>
  <c r="BB15" i="3"/>
  <c r="V62" i="3" l="1"/>
  <c r="H62" i="3"/>
  <c r="M78" i="3"/>
  <c r="C60" i="3"/>
  <c r="BB60" i="3" s="1"/>
  <c r="AJ62" i="3"/>
  <c r="E10" i="2"/>
  <c r="E16" i="2" s="1"/>
  <c r="D42" i="2" l="1"/>
  <c r="D43" i="2"/>
  <c r="D44" i="2"/>
  <c r="D45" i="2"/>
  <c r="D46" i="2"/>
  <c r="D47" i="2"/>
  <c r="D48" i="2"/>
  <c r="D49" i="2"/>
  <c r="D50" i="2"/>
  <c r="D51" i="2"/>
  <c r="D52" i="2"/>
  <c r="D53" i="2"/>
  <c r="D54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30" i="2"/>
  <c r="C30" i="2" s="1"/>
  <c r="E31" i="2"/>
  <c r="E32" i="2"/>
  <c r="E33" i="2"/>
  <c r="E34" i="2"/>
  <c r="C34" i="2" s="1"/>
  <c r="E35" i="2"/>
  <c r="E36" i="2"/>
  <c r="C36" i="2" s="1"/>
  <c r="E37" i="2"/>
  <c r="E38" i="2"/>
  <c r="C38" i="2" s="1"/>
  <c r="C37" i="2"/>
  <c r="C53" i="2" l="1"/>
  <c r="C45" i="2"/>
  <c r="C49" i="2"/>
  <c r="C52" i="2"/>
  <c r="C48" i="2"/>
  <c r="C44" i="2"/>
  <c r="C51" i="2"/>
  <c r="C47" i="2"/>
  <c r="C43" i="2"/>
  <c r="C54" i="2"/>
  <c r="C50" i="2"/>
  <c r="C46" i="2"/>
  <c r="C42" i="2"/>
  <c r="L55" i="2"/>
  <c r="D58" i="2"/>
  <c r="E58" i="2"/>
  <c r="H60" i="2"/>
  <c r="E59" i="2"/>
  <c r="C59" i="2" s="1"/>
  <c r="AR39" i="2"/>
  <c r="C58" i="2" l="1"/>
  <c r="D19" i="2"/>
  <c r="D20" i="2"/>
  <c r="D21" i="2"/>
  <c r="D22" i="2"/>
  <c r="D23" i="2"/>
  <c r="D24" i="2"/>
  <c r="D25" i="2"/>
  <c r="D26" i="2"/>
  <c r="E19" i="2"/>
  <c r="C19" i="2" s="1"/>
  <c r="E20" i="2"/>
  <c r="C20" i="2" s="1"/>
  <c r="E21" i="2"/>
  <c r="E22" i="2"/>
  <c r="E23" i="2"/>
  <c r="C23" i="2" s="1"/>
  <c r="E24" i="2"/>
  <c r="E25" i="2"/>
  <c r="E26" i="2"/>
  <c r="C26" i="2" s="1"/>
  <c r="C21" i="2" l="1"/>
  <c r="C24" i="2"/>
  <c r="C25" i="2"/>
  <c r="C22" i="2"/>
  <c r="AW55" i="2" l="1"/>
  <c r="F55" i="2"/>
  <c r="AI55" i="2"/>
  <c r="AE55" i="2"/>
  <c r="AD55" i="2"/>
  <c r="AC55" i="2"/>
  <c r="G57" i="2" l="1"/>
  <c r="G60" i="2" s="1"/>
  <c r="G42" i="2"/>
  <c r="G43" i="2"/>
  <c r="G44" i="2"/>
  <c r="G46" i="2"/>
  <c r="G48" i="2"/>
  <c r="G49" i="2"/>
  <c r="G50" i="2"/>
  <c r="G41" i="2"/>
  <c r="G33" i="2"/>
  <c r="G35" i="2"/>
  <c r="G38" i="2"/>
  <c r="G29" i="2"/>
  <c r="G19" i="2"/>
  <c r="G20" i="2"/>
  <c r="G21" i="2"/>
  <c r="G22" i="2"/>
  <c r="G23" i="2"/>
  <c r="G24" i="2"/>
  <c r="G26" i="2"/>
  <c r="G18" i="2"/>
  <c r="G12" i="2"/>
  <c r="G13" i="2"/>
  <c r="G14" i="2"/>
  <c r="G15" i="2"/>
  <c r="G10" i="2"/>
  <c r="G16" i="2" l="1"/>
  <c r="AW60" i="2"/>
  <c r="AV60" i="2"/>
  <c r="AU60" i="2"/>
  <c r="AT60" i="2"/>
  <c r="AS60" i="2"/>
  <c r="AR60" i="2"/>
  <c r="AQ60" i="2"/>
  <c r="AP60" i="2"/>
  <c r="AO60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F60" i="2"/>
  <c r="E57" i="2"/>
  <c r="E60" i="2" s="1"/>
  <c r="D57" i="2"/>
  <c r="D60" i="2" s="1"/>
  <c r="AV55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H55" i="2"/>
  <c r="AG55" i="2"/>
  <c r="AF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K55" i="2"/>
  <c r="J55" i="2"/>
  <c r="I55" i="2"/>
  <c r="H55" i="2"/>
  <c r="E41" i="2"/>
  <c r="D41" i="2"/>
  <c r="AW39" i="2"/>
  <c r="AV39" i="2"/>
  <c r="AU39" i="2"/>
  <c r="AT39" i="2"/>
  <c r="AS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F39" i="2"/>
  <c r="D35" i="2"/>
  <c r="C35" i="2" s="1"/>
  <c r="D33" i="2"/>
  <c r="C33" i="2" s="1"/>
  <c r="D32" i="2"/>
  <c r="C32" i="2" s="1"/>
  <c r="D31" i="2"/>
  <c r="C31" i="2" s="1"/>
  <c r="E29" i="2"/>
  <c r="D29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F27" i="2"/>
  <c r="E18" i="2"/>
  <c r="D18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D10" i="2"/>
  <c r="V61" i="2" l="1"/>
  <c r="O61" i="2"/>
  <c r="C10" i="2"/>
  <c r="C16" i="2" s="1"/>
  <c r="D16" i="2"/>
  <c r="AY39" i="2"/>
  <c r="AY55" i="2"/>
  <c r="R61" i="2"/>
  <c r="H61" i="2"/>
  <c r="L61" i="2"/>
  <c r="L65" i="2" s="1"/>
  <c r="X61" i="2"/>
  <c r="AB61" i="2"/>
  <c r="AF61" i="2"/>
  <c r="AJ61" i="2"/>
  <c r="AN61" i="2"/>
  <c r="AN65" i="2" s="1"/>
  <c r="AR61" i="2"/>
  <c r="AV61" i="2"/>
  <c r="AV66" i="2" s="1"/>
  <c r="M61" i="2"/>
  <c r="M66" i="2" s="1"/>
  <c r="Y61" i="2"/>
  <c r="AC61" i="2"/>
  <c r="AG61" i="2"/>
  <c r="AG65" i="2" s="1"/>
  <c r="AK61" i="2"/>
  <c r="AO61" i="2"/>
  <c r="AO66" i="2" s="1"/>
  <c r="AS61" i="2"/>
  <c r="AW61" i="2"/>
  <c r="C18" i="2"/>
  <c r="I61" i="2"/>
  <c r="AZ38" i="2"/>
  <c r="K61" i="2"/>
  <c r="W61" i="2"/>
  <c r="AA61" i="2"/>
  <c r="AA66" i="2" s="1"/>
  <c r="AE61" i="2"/>
  <c r="AI61" i="2"/>
  <c r="AM61" i="2"/>
  <c r="AQ61" i="2"/>
  <c r="AU61" i="2"/>
  <c r="AU65" i="2" s="1"/>
  <c r="Q61" i="2"/>
  <c r="U61" i="2"/>
  <c r="S61" i="2"/>
  <c r="S65" i="2" s="1"/>
  <c r="J61" i="2"/>
  <c r="N61" i="2"/>
  <c r="Z61" i="2"/>
  <c r="Z65" i="2" s="1"/>
  <c r="AD61" i="2"/>
  <c r="AH61" i="2"/>
  <c r="AH66" i="2" s="1"/>
  <c r="AL61" i="2"/>
  <c r="AP61" i="2"/>
  <c r="AT61" i="2"/>
  <c r="P61" i="2"/>
  <c r="T61" i="2"/>
  <c r="T66" i="2" s="1"/>
  <c r="C57" i="2"/>
  <c r="C60" i="2" s="1"/>
  <c r="G27" i="2"/>
  <c r="C29" i="2"/>
  <c r="G39" i="2"/>
  <c r="F61" i="2"/>
  <c r="C41" i="2"/>
  <c r="E39" i="2"/>
  <c r="E55" i="2"/>
  <c r="G55" i="2"/>
  <c r="E27" i="2"/>
  <c r="D27" i="2"/>
  <c r="D39" i="2"/>
  <c r="D55" i="2"/>
  <c r="AY16" i="2"/>
  <c r="G66" i="1"/>
  <c r="E66" i="1"/>
  <c r="D66" i="1"/>
  <c r="BB16" i="2" l="1"/>
  <c r="AQ73" i="2"/>
  <c r="AJ73" i="2"/>
  <c r="H73" i="2"/>
  <c r="AC73" i="2"/>
  <c r="V73" i="2"/>
  <c r="O73" i="2"/>
  <c r="L79" i="2"/>
  <c r="L78" i="2"/>
  <c r="G66" i="2"/>
  <c r="G65" i="2"/>
  <c r="C66" i="1"/>
  <c r="AJ62" i="2"/>
  <c r="C27" i="2"/>
  <c r="BB27" i="2" s="1"/>
  <c r="H62" i="2"/>
  <c r="AC62" i="2"/>
  <c r="C55" i="2"/>
  <c r="BB55" i="2" s="1"/>
  <c r="AQ62" i="2"/>
  <c r="O62" i="2"/>
  <c r="C39" i="2"/>
  <c r="BB39" i="2" s="1"/>
  <c r="G61" i="2"/>
  <c r="V62" i="2"/>
  <c r="D61" i="2"/>
  <c r="AY69" i="2"/>
  <c r="E61" i="2"/>
  <c r="F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F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F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F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F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G55" i="1"/>
  <c r="G56" i="1"/>
  <c r="G57" i="1"/>
  <c r="G54" i="1"/>
  <c r="G42" i="1"/>
  <c r="G43" i="1"/>
  <c r="G44" i="1"/>
  <c r="G45" i="1"/>
  <c r="G46" i="1"/>
  <c r="G47" i="1"/>
  <c r="G48" i="1"/>
  <c r="G49" i="1"/>
  <c r="G50" i="1"/>
  <c r="G51" i="1"/>
  <c r="G41" i="1"/>
  <c r="G32" i="1"/>
  <c r="G33" i="1"/>
  <c r="G34" i="1"/>
  <c r="G35" i="1"/>
  <c r="G36" i="1"/>
  <c r="G37" i="1"/>
  <c r="G38" i="1"/>
  <c r="G31" i="1"/>
  <c r="G11" i="1"/>
  <c r="G12" i="1"/>
  <c r="G13" i="1"/>
  <c r="G14" i="1"/>
  <c r="G15" i="1"/>
  <c r="G16" i="1"/>
  <c r="G17" i="1"/>
  <c r="D55" i="1"/>
  <c r="E55" i="1"/>
  <c r="D56" i="1"/>
  <c r="E56" i="1"/>
  <c r="D57" i="1"/>
  <c r="E57" i="1"/>
  <c r="E54" i="1"/>
  <c r="D54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E41" i="1"/>
  <c r="D4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E31" i="1"/>
  <c r="D31" i="1"/>
  <c r="G22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G21" i="1"/>
  <c r="G23" i="1"/>
  <c r="G24" i="1"/>
  <c r="G25" i="1"/>
  <c r="G26" i="1"/>
  <c r="G27" i="1"/>
  <c r="G28" i="1"/>
  <c r="G20" i="1"/>
  <c r="E20" i="1"/>
  <c r="D20" i="1"/>
  <c r="G10" i="1"/>
  <c r="E11" i="1"/>
  <c r="E12" i="1"/>
  <c r="E13" i="1"/>
  <c r="E14" i="1"/>
  <c r="E15" i="1"/>
  <c r="E16" i="1"/>
  <c r="E17" i="1"/>
  <c r="E10" i="1"/>
  <c r="D11" i="1"/>
  <c r="D12" i="1"/>
  <c r="D13" i="1"/>
  <c r="C13" i="1" s="1"/>
  <c r="D14" i="1"/>
  <c r="D15" i="1"/>
  <c r="D16" i="1"/>
  <c r="C16" i="1" s="1"/>
  <c r="D17" i="1"/>
  <c r="D10" i="1"/>
  <c r="C10" i="1" s="1"/>
  <c r="H63" i="2" l="1"/>
  <c r="M79" i="2"/>
  <c r="C31" i="1"/>
  <c r="C37" i="1"/>
  <c r="AJ63" i="2"/>
  <c r="V63" i="2"/>
  <c r="C61" i="2"/>
  <c r="BB61" i="2" s="1"/>
  <c r="AH59" i="1"/>
  <c r="R59" i="1"/>
  <c r="C20" i="1"/>
  <c r="AP59" i="1"/>
  <c r="Z59" i="1"/>
  <c r="J59" i="1"/>
  <c r="C54" i="1"/>
  <c r="G18" i="1"/>
  <c r="AS59" i="1"/>
  <c r="AK59" i="1"/>
  <c r="AC59" i="1"/>
  <c r="U59" i="1"/>
  <c r="M59" i="1"/>
  <c r="C41" i="1"/>
  <c r="AR59" i="1"/>
  <c r="AJ59" i="1"/>
  <c r="AB59" i="1"/>
  <c r="T59" i="1"/>
  <c r="L59" i="1"/>
  <c r="C57" i="1"/>
  <c r="C49" i="1"/>
  <c r="E58" i="1"/>
  <c r="AW59" i="1"/>
  <c r="AO59" i="1"/>
  <c r="AG59" i="1"/>
  <c r="Y59" i="1"/>
  <c r="Q59" i="1"/>
  <c r="E39" i="1"/>
  <c r="D52" i="1"/>
  <c r="AV59" i="1"/>
  <c r="AN59" i="1"/>
  <c r="AF59" i="1"/>
  <c r="X59" i="1"/>
  <c r="P59" i="1"/>
  <c r="H59" i="1"/>
  <c r="E52" i="1"/>
  <c r="AU59" i="1"/>
  <c r="AM59" i="1"/>
  <c r="AE59" i="1"/>
  <c r="W59" i="1"/>
  <c r="O59" i="1"/>
  <c r="F59" i="1"/>
  <c r="C47" i="1"/>
  <c r="G58" i="1"/>
  <c r="AT59" i="1"/>
  <c r="AL59" i="1"/>
  <c r="AD59" i="1"/>
  <c r="V59" i="1"/>
  <c r="N59" i="1"/>
  <c r="G52" i="1"/>
  <c r="AQ59" i="1"/>
  <c r="AI59" i="1"/>
  <c r="AA59" i="1"/>
  <c r="S59" i="1"/>
  <c r="K59" i="1"/>
  <c r="AZ37" i="1"/>
  <c r="C45" i="1"/>
  <c r="C26" i="1"/>
  <c r="AY18" i="1"/>
  <c r="I59" i="1"/>
  <c r="C55" i="1"/>
  <c r="G39" i="1"/>
  <c r="D58" i="1"/>
  <c r="D39" i="1"/>
  <c r="C56" i="1"/>
  <c r="C48" i="1"/>
  <c r="E29" i="1"/>
  <c r="C51" i="1"/>
  <c r="C44" i="1"/>
  <c r="G29" i="1"/>
  <c r="C50" i="1"/>
  <c r="C43" i="1"/>
  <c r="C28" i="1"/>
  <c r="C46" i="1"/>
  <c r="C42" i="1"/>
  <c r="C34" i="1"/>
  <c r="D18" i="1"/>
  <c r="E18" i="1"/>
  <c r="C35" i="1"/>
  <c r="C38" i="1"/>
  <c r="C25" i="1"/>
  <c r="C21" i="1"/>
  <c r="C33" i="1"/>
  <c r="C14" i="1"/>
  <c r="C11" i="1"/>
  <c r="C12" i="1"/>
  <c r="C24" i="1"/>
  <c r="C36" i="1"/>
  <c r="C32" i="1"/>
  <c r="D29" i="1"/>
  <c r="C27" i="1"/>
  <c r="C23" i="1"/>
  <c r="C22" i="1"/>
  <c r="C15" i="1"/>
  <c r="C17" i="1"/>
  <c r="AY63" i="1" l="1"/>
  <c r="E59" i="1"/>
  <c r="C18" i="1"/>
  <c r="G59" i="1"/>
  <c r="C52" i="1"/>
  <c r="C58" i="1"/>
  <c r="D59" i="1"/>
  <c r="C39" i="1"/>
  <c r="C29" i="1"/>
  <c r="C59" i="1" l="1"/>
</calcChain>
</file>

<file path=xl/sharedStrings.xml><?xml version="1.0" encoding="utf-8"?>
<sst xmlns="http://schemas.openxmlformats.org/spreadsheetml/2006/main" count="555" uniqueCount="137">
  <si>
    <t>Wyższa Szkoła Pedagogiki i Administracji im. Mieszka I w Poznaniu</t>
  </si>
  <si>
    <t>Wydział Zdrowia Publicznego</t>
  </si>
  <si>
    <t>Plan 3-letnich studiów stacjonarnych i niestacjonarnych I stopnia (profil praktyczny)</t>
  </si>
  <si>
    <t>na kierunku pielęgniarstwo</t>
  </si>
  <si>
    <t>L.p.</t>
  </si>
  <si>
    <t>Przedmioty</t>
  </si>
  <si>
    <t>Liczba godzin ogółem</t>
  </si>
  <si>
    <t>Wykłady</t>
  </si>
  <si>
    <t>Ćwiczenia, konwersatoria</t>
  </si>
  <si>
    <t>Rygor</t>
  </si>
  <si>
    <t>Punkty ECTS</t>
  </si>
  <si>
    <t>I rok</t>
  </si>
  <si>
    <t>II rok</t>
  </si>
  <si>
    <t>III rok</t>
  </si>
  <si>
    <t>1 semestr</t>
  </si>
  <si>
    <t>2 semestr</t>
  </si>
  <si>
    <t>3 semestr</t>
  </si>
  <si>
    <t>4 semestr</t>
  </si>
  <si>
    <t>5 semestr</t>
  </si>
  <si>
    <t>6 semestr</t>
  </si>
  <si>
    <t>wykład</t>
  </si>
  <si>
    <t>e-learning</t>
  </si>
  <si>
    <t>ćwiczenia</t>
  </si>
  <si>
    <t>konwersatoria</t>
  </si>
  <si>
    <t>zajęcia praktyczne</t>
  </si>
  <si>
    <t>Praktyki zawodowe</t>
  </si>
  <si>
    <t>Moduł nauki społeczne z językiem angielskim</t>
  </si>
  <si>
    <t>Język angielski</t>
  </si>
  <si>
    <t>E</t>
  </si>
  <si>
    <t>Psychologia</t>
  </si>
  <si>
    <t>Socjologia</t>
  </si>
  <si>
    <t>Z</t>
  </si>
  <si>
    <t>Pedagogika</t>
  </si>
  <si>
    <t>Prawo</t>
  </si>
  <si>
    <t>Zdrowie publiczne</t>
  </si>
  <si>
    <t>Filozofia</t>
  </si>
  <si>
    <t>Etyka zawodu pilęgniarki</t>
  </si>
  <si>
    <t>Moduł  przedmiotów  podstawowych</t>
  </si>
  <si>
    <t xml:space="preserve">Anatomia </t>
  </si>
  <si>
    <t xml:space="preserve">Fizjologia </t>
  </si>
  <si>
    <t>Biochemia</t>
  </si>
  <si>
    <t>Biofizyka</t>
  </si>
  <si>
    <t>Patologia</t>
  </si>
  <si>
    <t>Genetyka</t>
  </si>
  <si>
    <t>Mikrobiologia i parazytologia</t>
  </si>
  <si>
    <t>Farmakologia</t>
  </si>
  <si>
    <t>Radiologia</t>
  </si>
  <si>
    <t>Moduł przedmiotów z zakresu podstaw opieki pielęgniarskiej</t>
  </si>
  <si>
    <t>Podstawy pielęgniarstwa</t>
  </si>
  <si>
    <t>9+4+3</t>
  </si>
  <si>
    <t>Promocja zdrowia</t>
  </si>
  <si>
    <t>2+1</t>
  </si>
  <si>
    <t>Podstawowa opieka zdrowotna</t>
  </si>
  <si>
    <t>4+6+5</t>
  </si>
  <si>
    <t>Dietetyka</t>
  </si>
  <si>
    <t>Badanie fizykalne</t>
  </si>
  <si>
    <t>Badania naukowe w pielęgniarstwie (metodologia badań naukowych)</t>
  </si>
  <si>
    <t>Moduł przedmiotów z zakresu opieki specjalistycznej</t>
  </si>
  <si>
    <t>Choroby wewnętrzne i pielęgniarstwo internistyczne</t>
  </si>
  <si>
    <t>5+6+4</t>
  </si>
  <si>
    <t>Pediatria i pielęgniarstwo pediatryczne</t>
  </si>
  <si>
    <t>5+8+4</t>
  </si>
  <si>
    <t>Chirurgia i pielęgniarstwo chirurgiczne</t>
  </si>
  <si>
    <t>4+6+4</t>
  </si>
  <si>
    <t>Położnictwo, ginekologia i pielęgniarstwo połozniczno- ginekologiczne</t>
  </si>
  <si>
    <t>3+4+1</t>
  </si>
  <si>
    <t>Psychiatria i pielęgniarstwo psychiatryczne</t>
  </si>
  <si>
    <t>4+4+1</t>
  </si>
  <si>
    <t>Anestezjologia i pielęgniarstwo w zagrożeniach życia</t>
  </si>
  <si>
    <t>3+2+1</t>
  </si>
  <si>
    <t>Rehabilitacja i pielęgnowanie niepełnosprawnych</t>
  </si>
  <si>
    <t>3+4+2</t>
  </si>
  <si>
    <t>Neurologia i pielęgniarstwo neurologiczne</t>
  </si>
  <si>
    <t>Geriatria i pielęgniarstwo geriatryczne</t>
  </si>
  <si>
    <t>Opieka paliatywna</t>
  </si>
  <si>
    <t>2+2+1</t>
  </si>
  <si>
    <t>Podstawy ratownictwa medycznego</t>
  </si>
  <si>
    <t>Moduł przedmiotów ogólnych</t>
  </si>
  <si>
    <t>BHP</t>
  </si>
  <si>
    <t>Ochrona własności intelektualnej</t>
  </si>
  <si>
    <t>Technologia informacyjna ze statystyką</t>
  </si>
  <si>
    <t>Wychowanie fizyczne</t>
  </si>
  <si>
    <t>Ogólna liczba godzin wykładów,ćwiczeń, konwersatoriów/ECTS</t>
  </si>
  <si>
    <t>Liczba godzin w semestrze</t>
  </si>
  <si>
    <t>Liczba godzin łącznie w roku akademickim</t>
  </si>
  <si>
    <t>Liczba egzaminów w semestrach</t>
  </si>
  <si>
    <t>* przedmioty do wyboru - dwa z trzech</t>
  </si>
  <si>
    <t xml:space="preserve">** praktyka w semestrach parzystych - praktyka wakacyjna </t>
  </si>
  <si>
    <t>A.Zakażenia szpitalne/ B.język migowy/C.promocja zdrowia psychicznego*</t>
  </si>
  <si>
    <t>Obowiązujący od roku akademickiego 2018/2019</t>
  </si>
  <si>
    <t xml:space="preserve">Poza planem studiów – studenci indywidualnie umawiają się na zajęcia z prowadzącymi </t>
  </si>
  <si>
    <t>Seminarium dyplomowe/Egzamin dyplomowy</t>
  </si>
  <si>
    <t>Prawo medyczne</t>
  </si>
  <si>
    <t>9+3+4</t>
  </si>
  <si>
    <t>4+4+6</t>
  </si>
  <si>
    <t>Organizacja pracy pielęgniarskiej</t>
  </si>
  <si>
    <t>Zakażenia szpitalne</t>
  </si>
  <si>
    <t>System informacji w ochronie zdrowia</t>
  </si>
  <si>
    <t>* przedmioty do wyboru - jedenz  z dwóch</t>
  </si>
  <si>
    <t>5+4+6</t>
  </si>
  <si>
    <t>5+6+6</t>
  </si>
  <si>
    <t>3+3+2</t>
  </si>
  <si>
    <t>2+2</t>
  </si>
  <si>
    <t>4+3+3</t>
  </si>
  <si>
    <t>Anestezjologia i pielęgniarstwo w zagrożeniu życia</t>
  </si>
  <si>
    <t>3+3+3</t>
  </si>
  <si>
    <t>Podstawy rehabilitacji</t>
  </si>
  <si>
    <t>2+2+2</t>
  </si>
  <si>
    <t xml:space="preserve">Badania naukowe w pielęgniarstwie </t>
  </si>
  <si>
    <t>Etyka zawodu pielęgniarki</t>
  </si>
  <si>
    <t>Cykl kształcenia rozpoczynający się od roku akademickiego 2019/2020)</t>
  </si>
  <si>
    <t>1+1</t>
  </si>
  <si>
    <t>Harmonogram realizacji programu studiów stacjonarnych I stopnia (profil praktyczny)</t>
  </si>
  <si>
    <t xml:space="preserve">na kierunku pielęgniarstwo obowiązujący od roku akademickiego 2019/2020 </t>
  </si>
  <si>
    <t>Nauki podstawowe</t>
  </si>
  <si>
    <t>Nauki społeczne i humanistyczne</t>
  </si>
  <si>
    <t>Razem</t>
  </si>
  <si>
    <t>Nauki w zakresie podstaw opieki pielęgniarskiej</t>
  </si>
  <si>
    <t>A.Język migowy/ B.Współpraca w zespołach opieki zdrowotnej*</t>
  </si>
  <si>
    <t>Nauki w zakresie opieki specjalistycznej</t>
  </si>
  <si>
    <t>Pielęgniarstwo opieki długoterminowej</t>
  </si>
  <si>
    <t>Przedmioty ogólne</t>
  </si>
  <si>
    <t>procent ćw/w</t>
  </si>
  <si>
    <t>Przysposobiebnie biblioteczne</t>
  </si>
  <si>
    <t>Liczba godzin zajęć praktycznych</t>
  </si>
  <si>
    <t>Liczba godzin praktyk zawodowych</t>
  </si>
  <si>
    <t>RAZEM</t>
  </si>
  <si>
    <t>Zajęcia ławkowe</t>
  </si>
  <si>
    <t>I semestr</t>
  </si>
  <si>
    <t>II semestr</t>
  </si>
  <si>
    <t>III semestr</t>
  </si>
  <si>
    <t>IV semestr</t>
  </si>
  <si>
    <t>V semestr</t>
  </si>
  <si>
    <t>VI semestr</t>
  </si>
  <si>
    <t>na kierunku pielęgniarstwo obowiązujący od roku akademickiego 2020/2021</t>
  </si>
  <si>
    <t xml:space="preserve">Etyka zawodu pielęgniarki </t>
  </si>
  <si>
    <t xml:space="preserve">Dietetyka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</si>
</sst>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"/>
      <family val="2"/>
      <charset val="238"/>
    </font>
    <font>
      <sz val="9"/>
      <color rgb="FFFF0000"/>
      <name val="Times New Roman"/>
      <family val="1"/>
      <charset val="238"/>
    </font>
    <font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</font>
    <font>
      <sz val="12"/>
      <color rgb="FF000000"/>
      <name val="Times New Roman"/>
      <family val="1"/>
      <charset val="238"/>
    </font>
    <font>
      <b/>
      <sz val="12"/>
      <name val="Arial"/>
      <family val="2"/>
      <charset val="238"/>
    </font>
    <font>
      <sz val="16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9"/>
      <color rgb="FFFF0000"/>
      <name val="Arial"/>
      <family val="2"/>
      <charset val="238"/>
    </font>
    <font>
      <sz val="9"/>
      <color rgb="FF0070C0"/>
      <name val="Times New Roman"/>
      <family val="1"/>
      <charset val="238"/>
    </font>
    <font>
      <sz val="9"/>
      <color rgb="FF0070C0"/>
      <name val="Arial"/>
      <family val="2"/>
      <charset val="238"/>
    </font>
    <font>
      <sz val="9"/>
      <color theme="9"/>
      <name val="Times New Roman"/>
      <family val="1"/>
      <charset val="238"/>
    </font>
    <font>
      <sz val="11"/>
      <color theme="9"/>
      <name val="Calibri"/>
      <family val="2"/>
      <charset val="238"/>
    </font>
    <font>
      <b/>
      <sz val="12"/>
      <color theme="9"/>
      <name val="Times New Roman"/>
      <family val="1"/>
      <charset val="238"/>
    </font>
    <font>
      <b/>
      <sz val="12"/>
      <color theme="9"/>
      <name val="Arial"/>
      <family val="2"/>
      <charset val="238"/>
    </font>
    <font>
      <b/>
      <sz val="9"/>
      <color theme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8" fillId="0" borderId="0" applyFont="0" applyFill="0" applyBorder="0" applyAlignment="0" applyProtection="0"/>
  </cellStyleXfs>
  <cellXfs count="194">
    <xf numFmtId="0" fontId="0" fillId="0" borderId="0" xfId="0"/>
    <xf numFmtId="0" fontId="2" fillId="0" borderId="0" xfId="0" applyFont="1" applyFill="1" applyBorder="1"/>
    <xf numFmtId="0" fontId="4" fillId="0" borderId="0" xfId="0" applyFont="1" applyFill="1" applyBorder="1"/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0" fontId="6" fillId="0" borderId="1" xfId="0" applyFont="1" applyFill="1" applyBorder="1"/>
    <xf numFmtId="0" fontId="6" fillId="0" borderId="0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textRotation="90"/>
    </xf>
    <xf numFmtId="0" fontId="6" fillId="0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6" fillId="0" borderId="5" xfId="0" applyFont="1" applyFill="1" applyBorder="1" applyAlignment="1">
      <alignment vertical="top"/>
    </xf>
    <xf numFmtId="0" fontId="6" fillId="2" borderId="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/>
    </xf>
    <xf numFmtId="0" fontId="6" fillId="0" borderId="7" xfId="0" applyFont="1" applyFill="1" applyBorder="1" applyAlignment="1">
      <alignment vertical="top"/>
    </xf>
    <xf numFmtId="0" fontId="6" fillId="2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vertical="top"/>
    </xf>
    <xf numFmtId="0" fontId="6" fillId="0" borderId="9" xfId="0" applyFont="1" applyFill="1" applyBorder="1" applyAlignment="1">
      <alignment vertical="top"/>
    </xf>
    <xf numFmtId="0" fontId="6" fillId="0" borderId="10" xfId="0" applyFont="1" applyFill="1" applyBorder="1" applyAlignment="1">
      <alignment vertical="top"/>
    </xf>
    <xf numFmtId="0" fontId="6" fillId="3" borderId="5" xfId="0" applyFont="1" applyFill="1" applyBorder="1" applyAlignment="1">
      <alignment vertical="top"/>
    </xf>
    <xf numFmtId="0" fontId="10" fillId="0" borderId="0" xfId="0" applyFont="1" applyFill="1" applyBorder="1" applyAlignment="1">
      <alignment vertical="center"/>
    </xf>
    <xf numFmtId="0" fontId="14" fillId="0" borderId="0" xfId="0" applyFont="1" applyFill="1" applyBorder="1"/>
    <xf numFmtId="0" fontId="13" fillId="0" borderId="0" xfId="0" applyFont="1" applyFill="1" applyBorder="1"/>
    <xf numFmtId="0" fontId="10" fillId="0" borderId="1" xfId="0" applyFont="1" applyFill="1" applyBorder="1" applyAlignment="1">
      <alignment textRotation="90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6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top"/>
    </xf>
    <xf numFmtId="0" fontId="10" fillId="0" borderId="1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/>
    </xf>
    <xf numFmtId="0" fontId="10" fillId="0" borderId="1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center" vertical="top"/>
    </xf>
    <xf numFmtId="10" fontId="17" fillId="0" borderId="0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textRotation="90"/>
    </xf>
    <xf numFmtId="0" fontId="10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top"/>
    </xf>
    <xf numFmtId="9" fontId="10" fillId="0" borderId="0" xfId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3" fillId="5" borderId="0" xfId="0" applyFont="1" applyFill="1" applyBorder="1"/>
    <xf numFmtId="0" fontId="4" fillId="5" borderId="0" xfId="0" applyFont="1" applyFill="1" applyBorder="1"/>
    <xf numFmtId="0" fontId="10" fillId="5" borderId="1" xfId="0" applyFont="1" applyFill="1" applyBorder="1" applyAlignment="1">
      <alignment textRotation="90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center" wrapText="1"/>
    </xf>
    <xf numFmtId="0" fontId="13" fillId="5" borderId="0" xfId="0" applyFont="1" applyFill="1" applyBorder="1" applyAlignment="1">
      <alignment vertical="top"/>
    </xf>
    <xf numFmtId="0" fontId="7" fillId="5" borderId="0" xfId="0" applyFont="1" applyFill="1" applyBorder="1" applyAlignment="1">
      <alignment vertical="top"/>
    </xf>
    <xf numFmtId="0" fontId="1" fillId="5" borderId="1" xfId="0" applyFont="1" applyFill="1" applyBorder="1" applyAlignment="1">
      <alignment horizontal="left" vertical="center" wrapText="1"/>
    </xf>
    <xf numFmtId="10" fontId="17" fillId="5" borderId="0" xfId="0" applyNumberFormat="1" applyFont="1" applyFill="1" applyBorder="1" applyAlignment="1">
      <alignment vertical="top"/>
    </xf>
    <xf numFmtId="0" fontId="10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/>
    </xf>
    <xf numFmtId="0" fontId="14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vertical="top"/>
    </xf>
    <xf numFmtId="0" fontId="2" fillId="5" borderId="0" xfId="0" applyFont="1" applyFill="1" applyBorder="1" applyAlignment="1">
      <alignment vertical="top"/>
    </xf>
    <xf numFmtId="0" fontId="1" fillId="5" borderId="1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top"/>
    </xf>
    <xf numFmtId="0" fontId="10" fillId="5" borderId="3" xfId="0" applyFont="1" applyFill="1" applyBorder="1" applyAlignment="1">
      <alignment horizontal="center" vertical="top"/>
    </xf>
    <xf numFmtId="0" fontId="10" fillId="5" borderId="0" xfId="0" applyFont="1" applyFill="1" applyBorder="1" applyAlignment="1">
      <alignment horizontal="center" vertical="top"/>
    </xf>
    <xf numFmtId="0" fontId="13" fillId="5" borderId="0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top"/>
    </xf>
    <xf numFmtId="0" fontId="10" fillId="5" borderId="4" xfId="0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left" vertical="top"/>
    </xf>
    <xf numFmtId="0" fontId="10" fillId="5" borderId="1" xfId="0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top"/>
    </xf>
    <xf numFmtId="0" fontId="20" fillId="2" borderId="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horizontal="center" vertical="top"/>
    </xf>
    <xf numFmtId="0" fontId="20" fillId="0" borderId="1" xfId="0" applyFont="1" applyFill="1" applyBorder="1" applyAlignment="1">
      <alignment horizontal="center" vertical="top"/>
    </xf>
    <xf numFmtId="0" fontId="20" fillId="3" borderId="1" xfId="0" applyFont="1" applyFill="1" applyBorder="1" applyAlignment="1">
      <alignment horizontal="center" vertical="top"/>
    </xf>
    <xf numFmtId="0" fontId="20" fillId="3" borderId="1" xfId="0" applyFont="1" applyFill="1" applyBorder="1" applyAlignment="1">
      <alignment vertical="top"/>
    </xf>
    <xf numFmtId="0" fontId="21" fillId="0" borderId="0" xfId="0" applyFont="1" applyFill="1" applyBorder="1" applyAlignment="1">
      <alignment vertical="top"/>
    </xf>
    <xf numFmtId="0" fontId="22" fillId="0" borderId="1" xfId="0" applyFont="1" applyFill="1" applyBorder="1" applyAlignment="1">
      <alignment vertical="top"/>
    </xf>
    <xf numFmtId="0" fontId="22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horizontal="center" vertical="top"/>
    </xf>
    <xf numFmtId="0" fontId="22" fillId="3" borderId="1" xfId="0" applyFont="1" applyFill="1" applyBorder="1" applyAlignment="1">
      <alignment horizontal="center" vertical="top"/>
    </xf>
    <xf numFmtId="0" fontId="23" fillId="0" borderId="0" xfId="0" applyFont="1" applyFill="1" applyBorder="1" applyAlignment="1">
      <alignment vertical="top"/>
    </xf>
    <xf numFmtId="0" fontId="22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vertical="top"/>
    </xf>
    <xf numFmtId="0" fontId="24" fillId="2" borderId="1" xfId="0" applyFont="1" applyFill="1" applyBorder="1" applyAlignment="1">
      <alignment vertical="top" wrapText="1"/>
    </xf>
    <xf numFmtId="0" fontId="25" fillId="0" borderId="1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horizontal="center" vertical="top"/>
    </xf>
    <xf numFmtId="0" fontId="25" fillId="0" borderId="1" xfId="0" applyFont="1" applyFill="1" applyBorder="1" applyAlignment="1">
      <alignment vertical="top"/>
    </xf>
    <xf numFmtId="0" fontId="25" fillId="3" borderId="1" xfId="0" applyFont="1" applyFill="1" applyBorder="1" applyAlignment="1">
      <alignment vertical="top"/>
    </xf>
    <xf numFmtId="0" fontId="24" fillId="3" borderId="1" xfId="0" applyFont="1" applyFill="1" applyBorder="1" applyAlignment="1">
      <alignment horizontal="center" vertical="top"/>
    </xf>
    <xf numFmtId="0" fontId="25" fillId="0" borderId="0" xfId="0" applyFont="1" applyFill="1" applyBorder="1" applyAlignment="1">
      <alignment vertical="top"/>
    </xf>
    <xf numFmtId="0" fontId="26" fillId="5" borderId="1" xfId="0" applyFont="1" applyFill="1" applyBorder="1" applyAlignment="1">
      <alignment horizontal="center" vertical="center"/>
    </xf>
    <xf numFmtId="0" fontId="26" fillId="5" borderId="11" xfId="0" applyFont="1" applyFill="1" applyBorder="1" applyAlignment="1">
      <alignment horizontal="center" vertical="top"/>
    </xf>
    <xf numFmtId="0" fontId="27" fillId="5" borderId="0" xfId="0" applyFont="1" applyFill="1" applyBorder="1" applyAlignment="1">
      <alignment vertical="top"/>
    </xf>
    <xf numFmtId="0" fontId="28" fillId="5" borderId="0" xfId="0" applyFont="1" applyFill="1" applyBorder="1" applyAlignment="1">
      <alignment vertical="top"/>
    </xf>
    <xf numFmtId="0" fontId="26" fillId="5" borderId="3" xfId="0" applyFont="1" applyFill="1" applyBorder="1" applyAlignment="1">
      <alignment horizontal="center" vertical="top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textRotation="90"/>
    </xf>
    <xf numFmtId="0" fontId="1" fillId="0" borderId="0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textRotation="90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textRotation="90"/>
    </xf>
    <xf numFmtId="0" fontId="1" fillId="0" borderId="13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top"/>
    </xf>
    <xf numFmtId="0" fontId="1" fillId="0" borderId="14" xfId="0" applyFont="1" applyFill="1" applyBorder="1" applyAlignment="1">
      <alignment horizontal="left" vertical="top"/>
    </xf>
    <xf numFmtId="0" fontId="1" fillId="0" borderId="15" xfId="0" applyFont="1" applyFill="1" applyBorder="1" applyAlignment="1">
      <alignment horizontal="left" vertical="top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/>
    </xf>
    <xf numFmtId="0" fontId="10" fillId="0" borderId="13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10" fillId="0" borderId="15" xfId="0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textRotation="90" wrapText="1"/>
    </xf>
    <xf numFmtId="0" fontId="10" fillId="5" borderId="1" xfId="0" applyFont="1" applyFill="1" applyBorder="1" applyAlignment="1">
      <alignment horizontal="center" textRotation="90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left" vertical="center"/>
    </xf>
    <xf numFmtId="0" fontId="1" fillId="5" borderId="17" xfId="0" applyFont="1" applyFill="1" applyBorder="1" applyAlignment="1">
      <alignment horizontal="left" vertical="center"/>
    </xf>
    <xf numFmtId="0" fontId="1" fillId="5" borderId="18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left" vertical="top"/>
    </xf>
    <xf numFmtId="0" fontId="10" fillId="5" borderId="1" xfId="0" applyFont="1" applyFill="1" applyBorder="1" applyAlignment="1">
      <alignment horizontal="left" vertical="top" wrapText="1"/>
    </xf>
    <xf numFmtId="0" fontId="10" fillId="5" borderId="13" xfId="0" applyFont="1" applyFill="1" applyBorder="1" applyAlignment="1">
      <alignment horizontal="center" vertical="top"/>
    </xf>
    <xf numFmtId="0" fontId="10" fillId="5" borderId="14" xfId="0" applyFont="1" applyFill="1" applyBorder="1" applyAlignment="1">
      <alignment horizontal="center" vertical="top"/>
    </xf>
    <xf numFmtId="0" fontId="10" fillId="5" borderId="15" xfId="0" applyFont="1" applyFill="1" applyBorder="1" applyAlignment="1">
      <alignment horizontal="center" vertical="top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15"/>
  <sheetViews>
    <sheetView zoomScaleNormal="100" workbookViewId="0">
      <selection activeCell="A27" sqref="A27:XFD27"/>
    </sheetView>
  </sheetViews>
  <sheetFormatPr defaultRowHeight="15" x14ac:dyDescent="0.25"/>
  <cols>
    <col min="1" max="1" width="3.7109375" style="1" customWidth="1"/>
    <col min="2" max="2" width="27.140625" style="1" customWidth="1"/>
    <col min="3" max="3" width="4.85546875" style="12" customWidth="1"/>
    <col min="4" max="4" width="4.7109375" style="1" customWidth="1"/>
    <col min="5" max="5" width="5" style="1" customWidth="1"/>
    <col min="6" max="6" width="4.42578125" style="13" customWidth="1"/>
    <col min="7" max="7" width="7.42578125" style="13" customWidth="1"/>
    <col min="8" max="49" width="4" style="1" customWidth="1"/>
    <col min="50" max="16384" width="9.140625" style="1"/>
  </cols>
  <sheetData>
    <row r="1" spans="1:49" ht="15.75" x14ac:dyDescent="0.25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</row>
    <row r="2" spans="1:49" ht="15.75" x14ac:dyDescent="0.25">
      <c r="A2" s="156" t="s">
        <v>1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</row>
    <row r="3" spans="1:49" ht="15.75" x14ac:dyDescent="0.25">
      <c r="A3" s="156" t="s">
        <v>2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</row>
    <row r="4" spans="1:49" ht="15.75" x14ac:dyDescent="0.25">
      <c r="A4" s="156" t="s">
        <v>3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</row>
    <row r="5" spans="1:49" ht="15.75" x14ac:dyDescent="0.25">
      <c r="A5" s="156" t="s">
        <v>89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  <c r="AT5" s="156"/>
      <c r="AU5" s="156"/>
      <c r="AV5" s="156"/>
      <c r="AW5" s="156"/>
    </row>
    <row r="6" spans="1:49" s="2" customFormat="1" ht="12.75" x14ac:dyDescent="0.2">
      <c r="A6" s="154" t="s">
        <v>4</v>
      </c>
      <c r="B6" s="154" t="s">
        <v>5</v>
      </c>
      <c r="C6" s="153" t="s">
        <v>6</v>
      </c>
      <c r="D6" s="155" t="s">
        <v>7</v>
      </c>
      <c r="E6" s="153" t="s">
        <v>8</v>
      </c>
      <c r="F6" s="153" t="s">
        <v>9</v>
      </c>
      <c r="G6" s="153" t="s">
        <v>10</v>
      </c>
      <c r="H6" s="149" t="s">
        <v>11</v>
      </c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 t="s">
        <v>12</v>
      </c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 t="s">
        <v>13</v>
      </c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</row>
    <row r="7" spans="1:49" s="2" customFormat="1" ht="12.75" x14ac:dyDescent="0.2">
      <c r="A7" s="154"/>
      <c r="B7" s="154"/>
      <c r="C7" s="153"/>
      <c r="D7" s="155"/>
      <c r="E7" s="153"/>
      <c r="F7" s="153"/>
      <c r="G7" s="153"/>
      <c r="H7" s="149" t="s">
        <v>14</v>
      </c>
      <c r="I7" s="149"/>
      <c r="J7" s="149"/>
      <c r="K7" s="149"/>
      <c r="L7" s="149"/>
      <c r="M7" s="149"/>
      <c r="N7" s="149"/>
      <c r="O7" s="149" t="s">
        <v>15</v>
      </c>
      <c r="P7" s="149"/>
      <c r="Q7" s="149"/>
      <c r="R7" s="149"/>
      <c r="S7" s="149"/>
      <c r="T7" s="149"/>
      <c r="U7" s="149"/>
      <c r="V7" s="149" t="s">
        <v>16</v>
      </c>
      <c r="W7" s="149"/>
      <c r="X7" s="149"/>
      <c r="Y7" s="149"/>
      <c r="Z7" s="149"/>
      <c r="AA7" s="149"/>
      <c r="AB7" s="149"/>
      <c r="AC7" s="149" t="s">
        <v>17</v>
      </c>
      <c r="AD7" s="149"/>
      <c r="AE7" s="149"/>
      <c r="AF7" s="149"/>
      <c r="AG7" s="149"/>
      <c r="AH7" s="149"/>
      <c r="AI7" s="149"/>
      <c r="AJ7" s="149" t="s">
        <v>18</v>
      </c>
      <c r="AK7" s="149"/>
      <c r="AL7" s="149"/>
      <c r="AM7" s="149"/>
      <c r="AN7" s="149"/>
      <c r="AO7" s="149"/>
      <c r="AP7" s="149"/>
      <c r="AQ7" s="149" t="s">
        <v>19</v>
      </c>
      <c r="AR7" s="149"/>
      <c r="AS7" s="149"/>
      <c r="AT7" s="149"/>
      <c r="AU7" s="149"/>
      <c r="AV7" s="149"/>
      <c r="AW7" s="149"/>
    </row>
    <row r="8" spans="1:49" s="2" customFormat="1" ht="79.5" customHeight="1" x14ac:dyDescent="0.2">
      <c r="A8" s="154"/>
      <c r="B8" s="154"/>
      <c r="C8" s="153"/>
      <c r="D8" s="155"/>
      <c r="E8" s="153"/>
      <c r="F8" s="153"/>
      <c r="G8" s="153"/>
      <c r="H8" s="25" t="s">
        <v>20</v>
      </c>
      <c r="I8" s="25" t="s">
        <v>21</v>
      </c>
      <c r="J8" s="25" t="s">
        <v>22</v>
      </c>
      <c r="K8" s="25" t="s">
        <v>23</v>
      </c>
      <c r="L8" s="25" t="s">
        <v>24</v>
      </c>
      <c r="M8" s="25" t="s">
        <v>25</v>
      </c>
      <c r="N8" s="25" t="s">
        <v>10</v>
      </c>
      <c r="O8" s="25" t="s">
        <v>20</v>
      </c>
      <c r="P8" s="25" t="s">
        <v>21</v>
      </c>
      <c r="Q8" s="25" t="s">
        <v>22</v>
      </c>
      <c r="R8" s="25" t="s">
        <v>23</v>
      </c>
      <c r="S8" s="25" t="s">
        <v>24</v>
      </c>
      <c r="T8" s="25" t="s">
        <v>25</v>
      </c>
      <c r="U8" s="25" t="s">
        <v>10</v>
      </c>
      <c r="V8" s="25" t="s">
        <v>20</v>
      </c>
      <c r="W8" s="25" t="s">
        <v>21</v>
      </c>
      <c r="X8" s="25" t="s">
        <v>22</v>
      </c>
      <c r="Y8" s="25" t="s">
        <v>23</v>
      </c>
      <c r="Z8" s="25" t="s">
        <v>24</v>
      </c>
      <c r="AA8" s="25" t="s">
        <v>25</v>
      </c>
      <c r="AB8" s="25" t="s">
        <v>10</v>
      </c>
      <c r="AC8" s="25" t="s">
        <v>20</v>
      </c>
      <c r="AD8" s="25" t="s">
        <v>21</v>
      </c>
      <c r="AE8" s="25" t="s">
        <v>22</v>
      </c>
      <c r="AF8" s="25" t="s">
        <v>23</v>
      </c>
      <c r="AG8" s="25" t="s">
        <v>24</v>
      </c>
      <c r="AH8" s="25" t="s">
        <v>25</v>
      </c>
      <c r="AI8" s="25" t="s">
        <v>10</v>
      </c>
      <c r="AJ8" s="25" t="s">
        <v>20</v>
      </c>
      <c r="AK8" s="25" t="s">
        <v>21</v>
      </c>
      <c r="AL8" s="25" t="s">
        <v>22</v>
      </c>
      <c r="AM8" s="25" t="s">
        <v>23</v>
      </c>
      <c r="AN8" s="25" t="s">
        <v>24</v>
      </c>
      <c r="AO8" s="25" t="s">
        <v>25</v>
      </c>
      <c r="AP8" s="25" t="s">
        <v>10</v>
      </c>
      <c r="AQ8" s="25" t="s">
        <v>20</v>
      </c>
      <c r="AR8" s="25" t="s">
        <v>21</v>
      </c>
      <c r="AS8" s="25" t="s">
        <v>22</v>
      </c>
      <c r="AT8" s="25" t="s">
        <v>23</v>
      </c>
      <c r="AU8" s="25" t="s">
        <v>24</v>
      </c>
      <c r="AV8" s="25" t="s">
        <v>25</v>
      </c>
      <c r="AW8" s="25" t="s">
        <v>10</v>
      </c>
    </row>
    <row r="9" spans="1:49" s="2" customFormat="1" ht="12.75" x14ac:dyDescent="0.2">
      <c r="A9" s="150" t="s">
        <v>26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</row>
    <row r="10" spans="1:49" s="14" customFormat="1" ht="12" x14ac:dyDescent="0.25">
      <c r="A10" s="17">
        <v>1</v>
      </c>
      <c r="B10" s="26" t="s">
        <v>27</v>
      </c>
      <c r="C10" s="17">
        <f>SUM(D10:E10)</f>
        <v>120</v>
      </c>
      <c r="D10" s="17">
        <f>SUM(H10:I10,O10:P10,V10:W10,AC10:AD10,AJ10:AK10,AQ10:AR10)</f>
        <v>0</v>
      </c>
      <c r="E10" s="17">
        <f>SUM(J10:M10,Q10:T10,X10:AA10,AE10:AH10,AL10:AO10,AS10:AV10)</f>
        <v>120</v>
      </c>
      <c r="F10" s="15" t="s">
        <v>28</v>
      </c>
      <c r="G10" s="15">
        <f>SUM(N10,U10,AB10,AI10,AP10,AW10)</f>
        <v>5</v>
      </c>
      <c r="H10" s="15"/>
      <c r="I10" s="15"/>
      <c r="J10" s="15"/>
      <c r="K10" s="16"/>
      <c r="L10" s="16"/>
      <c r="M10" s="16"/>
      <c r="N10" s="27"/>
      <c r="O10" s="15"/>
      <c r="P10" s="15"/>
      <c r="Q10" s="15"/>
      <c r="R10" s="15"/>
      <c r="S10" s="16"/>
      <c r="T10" s="16"/>
      <c r="U10" s="27"/>
      <c r="V10" s="15"/>
      <c r="W10" s="15"/>
      <c r="X10" s="15">
        <v>30</v>
      </c>
      <c r="Y10" s="16"/>
      <c r="Z10" s="16"/>
      <c r="AA10" s="16"/>
      <c r="AB10" s="27">
        <v>1</v>
      </c>
      <c r="AC10" s="15"/>
      <c r="AD10" s="15"/>
      <c r="AE10" s="15">
        <v>30</v>
      </c>
      <c r="AF10" s="15"/>
      <c r="AG10" s="16"/>
      <c r="AH10" s="16"/>
      <c r="AI10" s="27">
        <v>1</v>
      </c>
      <c r="AJ10" s="15"/>
      <c r="AK10" s="15"/>
      <c r="AL10" s="15">
        <v>30</v>
      </c>
      <c r="AM10" s="15"/>
      <c r="AN10" s="16"/>
      <c r="AO10" s="16"/>
      <c r="AP10" s="27">
        <v>1</v>
      </c>
      <c r="AQ10" s="15"/>
      <c r="AR10" s="15"/>
      <c r="AS10" s="15">
        <v>30</v>
      </c>
      <c r="AT10" s="15"/>
      <c r="AU10" s="16"/>
      <c r="AV10" s="16"/>
      <c r="AW10" s="27">
        <v>2</v>
      </c>
    </row>
    <row r="11" spans="1:49" s="14" customFormat="1" ht="12" x14ac:dyDescent="0.25">
      <c r="A11" s="17">
        <v>2</v>
      </c>
      <c r="B11" s="26" t="s">
        <v>29</v>
      </c>
      <c r="C11" s="17">
        <f t="shared" ref="C11:C17" si="0">SUM(D11:E11)</f>
        <v>60</v>
      </c>
      <c r="D11" s="17">
        <f t="shared" ref="D11:D17" si="1">SUM(H11:I11,O11:P11,V11:W11,AC11:AD11,AJ11:AK11,AQ11:AR11)</f>
        <v>40</v>
      </c>
      <c r="E11" s="17">
        <f t="shared" ref="E11:E17" si="2">SUM(J11:M11,Q11:T11,X11:AA11,AE11:AH11,AL11:AO11,AS11:AV11)</f>
        <v>20</v>
      </c>
      <c r="F11" s="15" t="s">
        <v>28</v>
      </c>
      <c r="G11" s="15">
        <f t="shared" ref="G11:G17" si="3">SUM(N11,U11,AB11,AI11,AP11,AW11)</f>
        <v>2</v>
      </c>
      <c r="H11" s="15"/>
      <c r="I11" s="15"/>
      <c r="J11" s="15"/>
      <c r="K11" s="15"/>
      <c r="L11" s="15"/>
      <c r="M11" s="15"/>
      <c r="N11" s="27"/>
      <c r="O11" s="15">
        <v>20</v>
      </c>
      <c r="P11" s="15">
        <v>20</v>
      </c>
      <c r="Q11" s="15"/>
      <c r="R11" s="15">
        <v>20</v>
      </c>
      <c r="S11" s="15"/>
      <c r="T11" s="15"/>
      <c r="U11" s="27">
        <v>2</v>
      </c>
      <c r="V11" s="15"/>
      <c r="W11" s="15"/>
      <c r="X11" s="15"/>
      <c r="Y11" s="15"/>
      <c r="Z11" s="15"/>
      <c r="AA11" s="15"/>
      <c r="AB11" s="27"/>
      <c r="AC11" s="15"/>
      <c r="AD11" s="15"/>
      <c r="AE11" s="15"/>
      <c r="AF11" s="15"/>
      <c r="AG11" s="15"/>
      <c r="AH11" s="15"/>
      <c r="AI11" s="27"/>
      <c r="AJ11" s="15"/>
      <c r="AK11" s="15"/>
      <c r="AL11" s="15"/>
      <c r="AM11" s="15"/>
      <c r="AN11" s="15"/>
      <c r="AO11" s="15"/>
      <c r="AP11" s="27"/>
      <c r="AQ11" s="15"/>
      <c r="AR11" s="15"/>
      <c r="AS11" s="15"/>
      <c r="AT11" s="15"/>
      <c r="AU11" s="15"/>
      <c r="AV11" s="15"/>
      <c r="AW11" s="27"/>
    </row>
    <row r="12" spans="1:49" s="125" customFormat="1" ht="12" x14ac:dyDescent="0.25">
      <c r="A12" s="121">
        <v>3</v>
      </c>
      <c r="B12" s="126" t="s">
        <v>30</v>
      </c>
      <c r="C12" s="121">
        <f t="shared" si="0"/>
        <v>45</v>
      </c>
      <c r="D12" s="121">
        <f t="shared" si="1"/>
        <v>30</v>
      </c>
      <c r="E12" s="121">
        <f t="shared" si="2"/>
        <v>15</v>
      </c>
      <c r="F12" s="127" t="s">
        <v>31</v>
      </c>
      <c r="G12" s="123">
        <f t="shared" si="3"/>
        <v>2</v>
      </c>
      <c r="H12" s="123"/>
      <c r="I12" s="123"/>
      <c r="J12" s="123"/>
      <c r="K12" s="123"/>
      <c r="L12" s="123"/>
      <c r="M12" s="123"/>
      <c r="N12" s="124"/>
      <c r="O12" s="123"/>
      <c r="P12" s="123"/>
      <c r="Q12" s="123"/>
      <c r="R12" s="123"/>
      <c r="S12" s="123"/>
      <c r="T12" s="123"/>
      <c r="U12" s="124"/>
      <c r="V12" s="123"/>
      <c r="W12" s="123"/>
      <c r="X12" s="123"/>
      <c r="Y12" s="123"/>
      <c r="Z12" s="123"/>
      <c r="AA12" s="123"/>
      <c r="AB12" s="124"/>
      <c r="AC12" s="123"/>
      <c r="AD12" s="123"/>
      <c r="AE12" s="123"/>
      <c r="AF12" s="123"/>
      <c r="AG12" s="123"/>
      <c r="AH12" s="123"/>
      <c r="AI12" s="124"/>
      <c r="AJ12" s="123">
        <v>20</v>
      </c>
      <c r="AK12" s="123">
        <v>10</v>
      </c>
      <c r="AL12" s="123"/>
      <c r="AM12" s="123">
        <v>15</v>
      </c>
      <c r="AN12" s="123"/>
      <c r="AO12" s="123"/>
      <c r="AP12" s="124">
        <v>2</v>
      </c>
      <c r="AQ12" s="123"/>
      <c r="AR12" s="123"/>
      <c r="AS12" s="123"/>
      <c r="AT12" s="123"/>
      <c r="AU12" s="123"/>
      <c r="AV12" s="123"/>
      <c r="AW12" s="124"/>
    </row>
    <row r="13" spans="1:49" s="14" customFormat="1" ht="12" x14ac:dyDescent="0.25">
      <c r="A13" s="17">
        <v>4</v>
      </c>
      <c r="B13" s="28" t="s">
        <v>32</v>
      </c>
      <c r="C13" s="17">
        <f t="shared" si="0"/>
        <v>60</v>
      </c>
      <c r="D13" s="17">
        <f t="shared" si="1"/>
        <v>40</v>
      </c>
      <c r="E13" s="17">
        <f t="shared" si="2"/>
        <v>20</v>
      </c>
      <c r="F13" s="16" t="s">
        <v>28</v>
      </c>
      <c r="G13" s="15">
        <f t="shared" si="3"/>
        <v>2</v>
      </c>
      <c r="H13" s="15">
        <v>20</v>
      </c>
      <c r="I13" s="15">
        <v>20</v>
      </c>
      <c r="J13" s="15"/>
      <c r="K13" s="15">
        <v>20</v>
      </c>
      <c r="L13" s="15"/>
      <c r="M13" s="15"/>
      <c r="N13" s="27">
        <v>2</v>
      </c>
      <c r="O13" s="15"/>
      <c r="P13" s="15"/>
      <c r="Q13" s="15"/>
      <c r="R13" s="15"/>
      <c r="S13" s="15"/>
      <c r="T13" s="15"/>
      <c r="U13" s="27"/>
      <c r="V13" s="15"/>
      <c r="W13" s="15"/>
      <c r="X13" s="15"/>
      <c r="Y13" s="15"/>
      <c r="Z13" s="15"/>
      <c r="AA13" s="15"/>
      <c r="AB13" s="27"/>
      <c r="AC13" s="15"/>
      <c r="AD13" s="15"/>
      <c r="AE13" s="15"/>
      <c r="AF13" s="15"/>
      <c r="AG13" s="15"/>
      <c r="AH13" s="15"/>
      <c r="AI13" s="27"/>
      <c r="AJ13" s="15"/>
      <c r="AK13" s="15"/>
      <c r="AL13" s="15"/>
      <c r="AM13" s="15"/>
      <c r="AN13" s="15"/>
      <c r="AO13" s="15"/>
      <c r="AP13" s="27"/>
      <c r="AQ13" s="15"/>
      <c r="AR13" s="15"/>
      <c r="AS13" s="15"/>
      <c r="AT13" s="15"/>
      <c r="AU13" s="15"/>
      <c r="AV13" s="15"/>
      <c r="AW13" s="27"/>
    </row>
    <row r="14" spans="1:49" s="125" customFormat="1" ht="12" x14ac:dyDescent="0.25">
      <c r="A14" s="121">
        <v>5</v>
      </c>
      <c r="B14" s="122" t="s">
        <v>33</v>
      </c>
      <c r="C14" s="121">
        <f t="shared" si="0"/>
        <v>45</v>
      </c>
      <c r="D14" s="121">
        <f t="shared" si="1"/>
        <v>30</v>
      </c>
      <c r="E14" s="121">
        <f t="shared" si="2"/>
        <v>15</v>
      </c>
      <c r="F14" s="123" t="s">
        <v>31</v>
      </c>
      <c r="G14" s="123">
        <f t="shared" si="3"/>
        <v>2</v>
      </c>
      <c r="H14" s="123"/>
      <c r="I14" s="123"/>
      <c r="J14" s="123"/>
      <c r="K14" s="123"/>
      <c r="L14" s="123"/>
      <c r="M14" s="123"/>
      <c r="N14" s="124"/>
      <c r="O14" s="123"/>
      <c r="P14" s="123"/>
      <c r="Q14" s="123"/>
      <c r="R14" s="123"/>
      <c r="S14" s="123"/>
      <c r="T14" s="123"/>
      <c r="U14" s="124"/>
      <c r="V14" s="123"/>
      <c r="W14" s="123"/>
      <c r="X14" s="123"/>
      <c r="Y14" s="123"/>
      <c r="Z14" s="123"/>
      <c r="AA14" s="123"/>
      <c r="AB14" s="124"/>
      <c r="AC14" s="123"/>
      <c r="AD14" s="123"/>
      <c r="AE14" s="123"/>
      <c r="AF14" s="123"/>
      <c r="AG14" s="123"/>
      <c r="AH14" s="123"/>
      <c r="AI14" s="124"/>
      <c r="AJ14" s="123"/>
      <c r="AK14" s="123"/>
      <c r="AL14" s="123"/>
      <c r="AM14" s="123"/>
      <c r="AN14" s="123"/>
      <c r="AO14" s="123"/>
      <c r="AP14" s="124"/>
      <c r="AQ14" s="123">
        <v>20</v>
      </c>
      <c r="AR14" s="123">
        <v>10</v>
      </c>
      <c r="AS14" s="123"/>
      <c r="AT14" s="123">
        <v>15</v>
      </c>
      <c r="AU14" s="123"/>
      <c r="AV14" s="123"/>
      <c r="AW14" s="124">
        <v>2</v>
      </c>
    </row>
    <row r="15" spans="1:49" s="14" customFormat="1" ht="12" x14ac:dyDescent="0.25">
      <c r="A15" s="17">
        <v>6</v>
      </c>
      <c r="B15" s="26" t="s">
        <v>34</v>
      </c>
      <c r="C15" s="17">
        <f t="shared" si="0"/>
        <v>80</v>
      </c>
      <c r="D15" s="17">
        <f t="shared" si="1"/>
        <v>50</v>
      </c>
      <c r="E15" s="17">
        <f t="shared" si="2"/>
        <v>30</v>
      </c>
      <c r="F15" s="15" t="s">
        <v>28</v>
      </c>
      <c r="G15" s="15">
        <f t="shared" si="3"/>
        <v>4</v>
      </c>
      <c r="H15" s="15">
        <v>30</v>
      </c>
      <c r="I15" s="15">
        <v>20</v>
      </c>
      <c r="J15" s="15"/>
      <c r="K15" s="15">
        <v>30</v>
      </c>
      <c r="L15" s="15"/>
      <c r="M15" s="15"/>
      <c r="N15" s="27">
        <v>4</v>
      </c>
      <c r="O15" s="15"/>
      <c r="P15" s="15"/>
      <c r="Q15" s="15"/>
      <c r="R15" s="15"/>
      <c r="S15" s="15"/>
      <c r="T15" s="15"/>
      <c r="U15" s="27"/>
      <c r="V15" s="15"/>
      <c r="W15" s="15"/>
      <c r="X15" s="15"/>
      <c r="Y15" s="15"/>
      <c r="Z15" s="15"/>
      <c r="AA15" s="15"/>
      <c r="AB15" s="27"/>
      <c r="AC15" s="15"/>
      <c r="AD15" s="15"/>
      <c r="AE15" s="15"/>
      <c r="AF15" s="15"/>
      <c r="AG15" s="15"/>
      <c r="AH15" s="15"/>
      <c r="AI15" s="27"/>
      <c r="AJ15" s="15"/>
      <c r="AK15" s="15"/>
      <c r="AL15" s="15"/>
      <c r="AM15" s="15"/>
      <c r="AN15" s="15"/>
      <c r="AO15" s="15"/>
      <c r="AP15" s="27"/>
      <c r="AQ15" s="15"/>
      <c r="AR15" s="15"/>
      <c r="AS15" s="15"/>
      <c r="AT15" s="15"/>
      <c r="AU15" s="15"/>
      <c r="AV15" s="15"/>
      <c r="AW15" s="27"/>
    </row>
    <row r="16" spans="1:49" s="14" customFormat="1" ht="12" x14ac:dyDescent="0.25">
      <c r="A16" s="17">
        <v>7</v>
      </c>
      <c r="B16" s="26" t="s">
        <v>35</v>
      </c>
      <c r="C16" s="17">
        <f t="shared" si="0"/>
        <v>35</v>
      </c>
      <c r="D16" s="17">
        <f t="shared" si="1"/>
        <v>35</v>
      </c>
      <c r="E16" s="17">
        <f t="shared" si="2"/>
        <v>0</v>
      </c>
      <c r="F16" s="15" t="s">
        <v>31</v>
      </c>
      <c r="G16" s="15">
        <f t="shared" si="3"/>
        <v>1</v>
      </c>
      <c r="H16" s="15"/>
      <c r="I16" s="15"/>
      <c r="J16" s="15"/>
      <c r="K16" s="15"/>
      <c r="L16" s="15"/>
      <c r="M16" s="15"/>
      <c r="N16" s="27"/>
      <c r="O16" s="15">
        <v>20</v>
      </c>
      <c r="P16" s="15">
        <v>15</v>
      </c>
      <c r="Q16" s="15"/>
      <c r="R16" s="15"/>
      <c r="S16" s="15"/>
      <c r="T16" s="15"/>
      <c r="U16" s="27">
        <v>1</v>
      </c>
      <c r="V16" s="15"/>
      <c r="W16" s="15"/>
      <c r="X16" s="15"/>
      <c r="Y16" s="15"/>
      <c r="Z16" s="15"/>
      <c r="AA16" s="15"/>
      <c r="AB16" s="27"/>
      <c r="AC16" s="15"/>
      <c r="AD16" s="15"/>
      <c r="AE16" s="15"/>
      <c r="AF16" s="15"/>
      <c r="AG16" s="15"/>
      <c r="AH16" s="15"/>
      <c r="AI16" s="27"/>
      <c r="AJ16" s="15"/>
      <c r="AK16" s="15"/>
      <c r="AL16" s="15"/>
      <c r="AM16" s="15"/>
      <c r="AN16" s="15"/>
      <c r="AO16" s="15"/>
      <c r="AP16" s="27"/>
      <c r="AQ16" s="15"/>
      <c r="AR16" s="15"/>
      <c r="AS16" s="15"/>
      <c r="AT16" s="15"/>
      <c r="AU16" s="15"/>
      <c r="AV16" s="15"/>
      <c r="AW16" s="27"/>
    </row>
    <row r="17" spans="1:51" s="14" customFormat="1" ht="12" x14ac:dyDescent="0.25">
      <c r="A17" s="17">
        <v>8</v>
      </c>
      <c r="B17" s="26" t="s">
        <v>36</v>
      </c>
      <c r="C17" s="17">
        <f t="shared" si="0"/>
        <v>35</v>
      </c>
      <c r="D17" s="17">
        <f t="shared" si="1"/>
        <v>35</v>
      </c>
      <c r="E17" s="17">
        <f t="shared" si="2"/>
        <v>0</v>
      </c>
      <c r="F17" s="15" t="s">
        <v>31</v>
      </c>
      <c r="G17" s="15">
        <f t="shared" si="3"/>
        <v>1</v>
      </c>
      <c r="H17" s="15"/>
      <c r="I17" s="15"/>
      <c r="J17" s="15"/>
      <c r="K17" s="15"/>
      <c r="L17" s="15"/>
      <c r="M17" s="15"/>
      <c r="N17" s="27"/>
      <c r="O17" s="15">
        <v>20</v>
      </c>
      <c r="P17" s="15">
        <v>15</v>
      </c>
      <c r="Q17" s="15"/>
      <c r="R17" s="15"/>
      <c r="S17" s="15"/>
      <c r="T17" s="15"/>
      <c r="U17" s="27">
        <v>1</v>
      </c>
      <c r="V17" s="15"/>
      <c r="W17" s="15"/>
      <c r="X17" s="15"/>
      <c r="Y17" s="15"/>
      <c r="Z17" s="15"/>
      <c r="AA17" s="15"/>
      <c r="AB17" s="27"/>
      <c r="AC17" s="15"/>
      <c r="AD17" s="15"/>
      <c r="AE17" s="15"/>
      <c r="AF17" s="15"/>
      <c r="AG17" s="15"/>
      <c r="AH17" s="15"/>
      <c r="AI17" s="27"/>
      <c r="AJ17" s="15"/>
      <c r="AK17" s="15"/>
      <c r="AL17" s="15"/>
      <c r="AM17" s="15"/>
      <c r="AN17" s="15"/>
      <c r="AO17" s="15"/>
      <c r="AP17" s="27"/>
      <c r="AQ17" s="15"/>
      <c r="AR17" s="15"/>
      <c r="AS17" s="15"/>
      <c r="AT17" s="15"/>
      <c r="AU17" s="15"/>
      <c r="AV17" s="15"/>
      <c r="AW17" s="27"/>
    </row>
    <row r="18" spans="1:51" s="14" customFormat="1" ht="12" x14ac:dyDescent="0.25">
      <c r="A18" s="17"/>
      <c r="B18" s="26"/>
      <c r="C18" s="17">
        <f t="shared" ref="C18:AW18" si="4">SUM(C10:C17)</f>
        <v>480</v>
      </c>
      <c r="D18" s="17">
        <f t="shared" si="4"/>
        <v>260</v>
      </c>
      <c r="E18" s="17">
        <f t="shared" si="4"/>
        <v>220</v>
      </c>
      <c r="F18" s="17">
        <f t="shared" si="4"/>
        <v>0</v>
      </c>
      <c r="G18" s="17">
        <f t="shared" si="4"/>
        <v>19</v>
      </c>
      <c r="H18" s="17">
        <f t="shared" si="4"/>
        <v>50</v>
      </c>
      <c r="I18" s="17">
        <f t="shared" si="4"/>
        <v>40</v>
      </c>
      <c r="J18" s="17">
        <f t="shared" si="4"/>
        <v>0</v>
      </c>
      <c r="K18" s="17">
        <f t="shared" si="4"/>
        <v>50</v>
      </c>
      <c r="L18" s="17">
        <f t="shared" si="4"/>
        <v>0</v>
      </c>
      <c r="M18" s="17">
        <f t="shared" si="4"/>
        <v>0</v>
      </c>
      <c r="N18" s="17">
        <f t="shared" si="4"/>
        <v>6</v>
      </c>
      <c r="O18" s="17">
        <f t="shared" si="4"/>
        <v>60</v>
      </c>
      <c r="P18" s="17">
        <f t="shared" si="4"/>
        <v>50</v>
      </c>
      <c r="Q18" s="17">
        <f t="shared" si="4"/>
        <v>0</v>
      </c>
      <c r="R18" s="17">
        <f t="shared" si="4"/>
        <v>20</v>
      </c>
      <c r="S18" s="17">
        <f t="shared" si="4"/>
        <v>0</v>
      </c>
      <c r="T18" s="17">
        <f t="shared" si="4"/>
        <v>0</v>
      </c>
      <c r="U18" s="17">
        <f t="shared" si="4"/>
        <v>4</v>
      </c>
      <c r="V18" s="17">
        <f t="shared" si="4"/>
        <v>0</v>
      </c>
      <c r="W18" s="17">
        <f t="shared" si="4"/>
        <v>0</v>
      </c>
      <c r="X18" s="17">
        <f t="shared" si="4"/>
        <v>30</v>
      </c>
      <c r="Y18" s="17">
        <f t="shared" si="4"/>
        <v>0</v>
      </c>
      <c r="Z18" s="17">
        <f t="shared" si="4"/>
        <v>0</v>
      </c>
      <c r="AA18" s="17">
        <f t="shared" si="4"/>
        <v>0</v>
      </c>
      <c r="AB18" s="17">
        <f t="shared" si="4"/>
        <v>1</v>
      </c>
      <c r="AC18" s="17">
        <f t="shared" si="4"/>
        <v>0</v>
      </c>
      <c r="AD18" s="17">
        <f t="shared" si="4"/>
        <v>0</v>
      </c>
      <c r="AE18" s="17">
        <f t="shared" si="4"/>
        <v>30</v>
      </c>
      <c r="AF18" s="17">
        <f t="shared" si="4"/>
        <v>0</v>
      </c>
      <c r="AG18" s="17">
        <f t="shared" si="4"/>
        <v>0</v>
      </c>
      <c r="AH18" s="17">
        <f t="shared" si="4"/>
        <v>0</v>
      </c>
      <c r="AI18" s="17">
        <f t="shared" si="4"/>
        <v>1</v>
      </c>
      <c r="AJ18" s="17">
        <f t="shared" si="4"/>
        <v>20</v>
      </c>
      <c r="AK18" s="17">
        <f t="shared" si="4"/>
        <v>10</v>
      </c>
      <c r="AL18" s="17">
        <f t="shared" si="4"/>
        <v>30</v>
      </c>
      <c r="AM18" s="17">
        <f t="shared" si="4"/>
        <v>15</v>
      </c>
      <c r="AN18" s="17">
        <f t="shared" si="4"/>
        <v>0</v>
      </c>
      <c r="AO18" s="17">
        <f t="shared" si="4"/>
        <v>0</v>
      </c>
      <c r="AP18" s="17">
        <f t="shared" si="4"/>
        <v>3</v>
      </c>
      <c r="AQ18" s="17">
        <f t="shared" si="4"/>
        <v>20</v>
      </c>
      <c r="AR18" s="17">
        <f t="shared" si="4"/>
        <v>10</v>
      </c>
      <c r="AS18" s="17">
        <f t="shared" si="4"/>
        <v>30</v>
      </c>
      <c r="AT18" s="17">
        <f t="shared" si="4"/>
        <v>15</v>
      </c>
      <c r="AU18" s="17">
        <f t="shared" si="4"/>
        <v>0</v>
      </c>
      <c r="AV18" s="17">
        <f t="shared" si="4"/>
        <v>0</v>
      </c>
      <c r="AW18" s="17">
        <f t="shared" si="4"/>
        <v>4</v>
      </c>
      <c r="AY18" s="14">
        <f>SUM(I18,P18,W18,AD18,AK18,AR18,I29,P29,W29,AD29,AK29,AR29)</f>
        <v>217</v>
      </c>
    </row>
    <row r="19" spans="1:51" s="14" customFormat="1" ht="15.75" customHeight="1" x14ac:dyDescent="0.25">
      <c r="A19" s="151" t="s">
        <v>37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</row>
    <row r="20" spans="1:51" s="14" customFormat="1" ht="12" x14ac:dyDescent="0.25">
      <c r="A20" s="17">
        <v>9</v>
      </c>
      <c r="B20" s="28" t="s">
        <v>38</v>
      </c>
      <c r="C20" s="17">
        <f>SUM(D20:E20)</f>
        <v>75</v>
      </c>
      <c r="D20" s="17">
        <f>SUM(H20:I20,O20:P20,V20:W20,AC20:AD20,AJ20:AK20,AQ20:AR20)</f>
        <v>40</v>
      </c>
      <c r="E20" s="17">
        <f>SUM(J20:M20,Q20:T20,X20:AA20,AE20:AH20,AL20:AO20,AS20:AV20)</f>
        <v>35</v>
      </c>
      <c r="F20" s="16" t="s">
        <v>28</v>
      </c>
      <c r="G20" s="15">
        <f>SUM(N20,U20,AB20,AI20,AP20,AW20)</f>
        <v>4</v>
      </c>
      <c r="H20" s="15">
        <v>10</v>
      </c>
      <c r="I20" s="15">
        <v>10</v>
      </c>
      <c r="J20" s="15"/>
      <c r="K20" s="15">
        <v>15</v>
      </c>
      <c r="L20" s="15"/>
      <c r="M20" s="15"/>
      <c r="N20" s="27">
        <v>2</v>
      </c>
      <c r="O20" s="15">
        <v>10</v>
      </c>
      <c r="P20" s="15">
        <v>10</v>
      </c>
      <c r="Q20" s="15"/>
      <c r="R20" s="16">
        <v>20</v>
      </c>
      <c r="S20" s="15"/>
      <c r="T20" s="15"/>
      <c r="U20" s="27">
        <v>2</v>
      </c>
      <c r="V20" s="15"/>
      <c r="W20" s="15"/>
      <c r="X20" s="15"/>
      <c r="Y20" s="15"/>
      <c r="Z20" s="15"/>
      <c r="AA20" s="15"/>
      <c r="AB20" s="27"/>
      <c r="AC20" s="17"/>
      <c r="AD20" s="17"/>
      <c r="AE20" s="17"/>
      <c r="AF20" s="17"/>
      <c r="AG20" s="15"/>
      <c r="AH20" s="15"/>
      <c r="AI20" s="29"/>
      <c r="AJ20" s="17"/>
      <c r="AK20" s="17"/>
      <c r="AL20" s="17"/>
      <c r="AM20" s="17"/>
      <c r="AN20" s="15"/>
      <c r="AO20" s="15"/>
      <c r="AP20" s="29"/>
      <c r="AQ20" s="17"/>
      <c r="AR20" s="17"/>
      <c r="AS20" s="17"/>
      <c r="AT20" s="17"/>
      <c r="AU20" s="15"/>
      <c r="AV20" s="15"/>
      <c r="AW20" s="29"/>
    </row>
    <row r="21" spans="1:51" s="14" customFormat="1" ht="12" x14ac:dyDescent="0.25">
      <c r="A21" s="17">
        <v>10</v>
      </c>
      <c r="B21" s="28" t="s">
        <v>39</v>
      </c>
      <c r="C21" s="17">
        <f t="shared" ref="C21:C28" si="5">SUM(D21:E21)</f>
        <v>75</v>
      </c>
      <c r="D21" s="17">
        <f t="shared" ref="D21:D28" si="6">SUM(H21:I21,O21:P21,V21:W21,AC21:AD21,AJ21:AK21,AQ21:AR21)</f>
        <v>30</v>
      </c>
      <c r="E21" s="17">
        <f t="shared" ref="E21:E28" si="7">SUM(J21:M21,Q21:T21,X21:AA21,AE21:AH21,AL21:AO21,AS21:AV21)</f>
        <v>45</v>
      </c>
      <c r="F21" s="16" t="s">
        <v>31</v>
      </c>
      <c r="G21" s="15">
        <f t="shared" ref="G21:G28" si="8">SUM(N21,U21,AB21,AI21,AP21,AW21)</f>
        <v>3</v>
      </c>
      <c r="H21" s="15"/>
      <c r="I21" s="15"/>
      <c r="J21" s="15"/>
      <c r="K21" s="15"/>
      <c r="L21" s="15"/>
      <c r="M21" s="15"/>
      <c r="N21" s="27"/>
      <c r="O21" s="15">
        <v>18</v>
      </c>
      <c r="P21" s="15">
        <v>12</v>
      </c>
      <c r="Q21" s="15">
        <v>15</v>
      </c>
      <c r="R21" s="15">
        <v>30</v>
      </c>
      <c r="S21" s="15"/>
      <c r="T21" s="15"/>
      <c r="U21" s="27">
        <v>3</v>
      </c>
      <c r="V21" s="15"/>
      <c r="W21" s="15"/>
      <c r="X21" s="15"/>
      <c r="Y21" s="15"/>
      <c r="Z21" s="15"/>
      <c r="AA21" s="15"/>
      <c r="AB21" s="27"/>
      <c r="AC21" s="17"/>
      <c r="AD21" s="17"/>
      <c r="AE21" s="17"/>
      <c r="AF21" s="17"/>
      <c r="AG21" s="15"/>
      <c r="AH21" s="15"/>
      <c r="AI21" s="29"/>
      <c r="AJ21" s="17"/>
      <c r="AK21" s="17"/>
      <c r="AL21" s="17"/>
      <c r="AM21" s="17"/>
      <c r="AN21" s="15"/>
      <c r="AO21" s="15"/>
      <c r="AP21" s="29"/>
      <c r="AQ21" s="17"/>
      <c r="AR21" s="17"/>
      <c r="AS21" s="17"/>
      <c r="AT21" s="17"/>
      <c r="AU21" s="15"/>
      <c r="AV21" s="15"/>
      <c r="AW21" s="29"/>
    </row>
    <row r="22" spans="1:51" s="14" customFormat="1" ht="12" x14ac:dyDescent="0.25">
      <c r="A22" s="17">
        <v>11</v>
      </c>
      <c r="B22" s="28" t="s">
        <v>40</v>
      </c>
      <c r="C22" s="17">
        <f t="shared" si="5"/>
        <v>30</v>
      </c>
      <c r="D22" s="17">
        <f t="shared" si="6"/>
        <v>15</v>
      </c>
      <c r="E22" s="17">
        <f t="shared" si="7"/>
        <v>15</v>
      </c>
      <c r="F22" s="16" t="s">
        <v>28</v>
      </c>
      <c r="G22" s="15">
        <f>SUM(N22,U22,AB22,AI22,AP22,AW22)</f>
        <v>1</v>
      </c>
      <c r="H22" s="15">
        <v>10</v>
      </c>
      <c r="I22" s="15">
        <v>5</v>
      </c>
      <c r="J22" s="15">
        <v>15</v>
      </c>
      <c r="K22" s="16"/>
      <c r="L22" s="15"/>
      <c r="M22" s="15"/>
      <c r="N22" s="27">
        <v>1</v>
      </c>
      <c r="O22" s="15"/>
      <c r="P22" s="15"/>
      <c r="Q22" s="15"/>
      <c r="R22" s="16"/>
      <c r="S22" s="15"/>
      <c r="T22" s="15"/>
      <c r="U22" s="27"/>
      <c r="V22" s="15"/>
      <c r="W22" s="15"/>
      <c r="X22" s="15"/>
      <c r="Y22" s="15"/>
      <c r="Z22" s="15"/>
      <c r="AA22" s="15"/>
      <c r="AB22" s="27"/>
      <c r="AC22" s="17"/>
      <c r="AD22" s="17"/>
      <c r="AE22" s="17"/>
      <c r="AF22" s="17"/>
      <c r="AG22" s="15"/>
      <c r="AH22" s="15"/>
      <c r="AI22" s="29"/>
      <c r="AJ22" s="17"/>
      <c r="AK22" s="17"/>
      <c r="AL22" s="17"/>
      <c r="AM22" s="17"/>
      <c r="AN22" s="15"/>
      <c r="AO22" s="15"/>
      <c r="AP22" s="29"/>
      <c r="AQ22" s="17"/>
      <c r="AR22" s="17"/>
      <c r="AS22" s="17"/>
      <c r="AT22" s="17"/>
      <c r="AU22" s="15"/>
      <c r="AV22" s="15"/>
      <c r="AW22" s="29"/>
    </row>
    <row r="23" spans="1:51" s="14" customFormat="1" ht="12" x14ac:dyDescent="0.25">
      <c r="A23" s="17">
        <v>12</v>
      </c>
      <c r="B23" s="28" t="s">
        <v>41</v>
      </c>
      <c r="C23" s="17">
        <f t="shared" si="5"/>
        <v>25</v>
      </c>
      <c r="D23" s="17">
        <f t="shared" si="6"/>
        <v>10</v>
      </c>
      <c r="E23" s="17">
        <f t="shared" si="7"/>
        <v>15</v>
      </c>
      <c r="F23" s="16" t="s">
        <v>31</v>
      </c>
      <c r="G23" s="15">
        <f t="shared" si="8"/>
        <v>1</v>
      </c>
      <c r="H23" s="15">
        <v>10</v>
      </c>
      <c r="I23" s="15"/>
      <c r="J23" s="15">
        <v>15</v>
      </c>
      <c r="K23" s="15"/>
      <c r="L23" s="15"/>
      <c r="M23" s="15"/>
      <c r="N23" s="27">
        <v>1</v>
      </c>
      <c r="O23" s="15"/>
      <c r="P23" s="15"/>
      <c r="Q23" s="15"/>
      <c r="R23" s="16"/>
      <c r="S23" s="15"/>
      <c r="T23" s="15"/>
      <c r="U23" s="27"/>
      <c r="V23" s="15"/>
      <c r="W23" s="15"/>
      <c r="X23" s="15"/>
      <c r="Y23" s="15"/>
      <c r="Z23" s="15"/>
      <c r="AA23" s="15"/>
      <c r="AB23" s="27"/>
      <c r="AC23" s="17"/>
      <c r="AD23" s="17"/>
      <c r="AE23" s="17"/>
      <c r="AF23" s="17"/>
      <c r="AG23" s="15"/>
      <c r="AH23" s="15"/>
      <c r="AI23" s="29"/>
      <c r="AJ23" s="17"/>
      <c r="AK23" s="17"/>
      <c r="AL23" s="17"/>
      <c r="AM23" s="17"/>
      <c r="AN23" s="15"/>
      <c r="AO23" s="15"/>
      <c r="AP23" s="29"/>
      <c r="AQ23" s="17"/>
      <c r="AR23" s="17"/>
      <c r="AS23" s="17"/>
      <c r="AT23" s="17"/>
      <c r="AU23" s="15"/>
      <c r="AV23" s="15"/>
      <c r="AW23" s="29"/>
    </row>
    <row r="24" spans="1:51" s="14" customFormat="1" ht="12" x14ac:dyDescent="0.25">
      <c r="A24" s="17">
        <v>13</v>
      </c>
      <c r="B24" s="28" t="s">
        <v>42</v>
      </c>
      <c r="C24" s="17">
        <f t="shared" si="5"/>
        <v>50</v>
      </c>
      <c r="D24" s="17">
        <f t="shared" si="6"/>
        <v>30</v>
      </c>
      <c r="E24" s="17">
        <f t="shared" si="7"/>
        <v>20</v>
      </c>
      <c r="F24" s="16" t="s">
        <v>28</v>
      </c>
      <c r="G24" s="15">
        <f t="shared" si="8"/>
        <v>2</v>
      </c>
      <c r="H24" s="15"/>
      <c r="I24" s="15"/>
      <c r="J24" s="15"/>
      <c r="K24" s="15"/>
      <c r="L24" s="15"/>
      <c r="M24" s="15"/>
      <c r="N24" s="27"/>
      <c r="O24" s="15">
        <v>10</v>
      </c>
      <c r="P24" s="15">
        <v>20</v>
      </c>
      <c r="Q24" s="15"/>
      <c r="R24" s="15">
        <v>20</v>
      </c>
      <c r="S24" s="15"/>
      <c r="T24" s="15"/>
      <c r="U24" s="27">
        <v>2</v>
      </c>
      <c r="V24" s="15"/>
      <c r="W24" s="15"/>
      <c r="X24" s="15"/>
      <c r="Y24" s="15"/>
      <c r="Z24" s="15"/>
      <c r="AA24" s="15"/>
      <c r="AB24" s="27"/>
      <c r="AC24" s="17"/>
      <c r="AD24" s="17"/>
      <c r="AE24" s="17"/>
      <c r="AF24" s="17"/>
      <c r="AG24" s="15"/>
      <c r="AH24" s="15"/>
      <c r="AI24" s="29"/>
      <c r="AJ24" s="17"/>
      <c r="AK24" s="17"/>
      <c r="AL24" s="17"/>
      <c r="AM24" s="17"/>
      <c r="AN24" s="15"/>
      <c r="AO24" s="15"/>
      <c r="AP24" s="29"/>
      <c r="AQ24" s="17"/>
      <c r="AR24" s="17"/>
      <c r="AS24" s="17"/>
      <c r="AT24" s="17"/>
      <c r="AU24" s="15"/>
      <c r="AV24" s="15"/>
      <c r="AW24" s="29"/>
    </row>
    <row r="25" spans="1:51" s="120" customFormat="1" ht="12" x14ac:dyDescent="0.25">
      <c r="A25" s="114">
        <v>14</v>
      </c>
      <c r="B25" s="115" t="s">
        <v>43</v>
      </c>
      <c r="C25" s="114">
        <f t="shared" si="5"/>
        <v>40</v>
      </c>
      <c r="D25" s="114">
        <f t="shared" si="6"/>
        <v>25</v>
      </c>
      <c r="E25" s="114">
        <f t="shared" si="7"/>
        <v>15</v>
      </c>
      <c r="F25" s="116" t="s">
        <v>31</v>
      </c>
      <c r="G25" s="117">
        <f t="shared" si="8"/>
        <v>1</v>
      </c>
      <c r="H25" s="117"/>
      <c r="I25" s="117"/>
      <c r="J25" s="117"/>
      <c r="K25" s="117"/>
      <c r="L25" s="117"/>
      <c r="M25" s="117"/>
      <c r="N25" s="118"/>
      <c r="O25" s="116"/>
      <c r="P25" s="116"/>
      <c r="Q25" s="116"/>
      <c r="R25" s="116"/>
      <c r="S25" s="117"/>
      <c r="T25" s="117"/>
      <c r="U25" s="118"/>
      <c r="V25" s="117"/>
      <c r="W25" s="117"/>
      <c r="X25" s="117"/>
      <c r="Y25" s="117"/>
      <c r="Z25" s="117"/>
      <c r="AA25" s="117"/>
      <c r="AB25" s="118"/>
      <c r="AC25" s="116">
        <v>10</v>
      </c>
      <c r="AD25" s="116">
        <v>15</v>
      </c>
      <c r="AE25" s="116"/>
      <c r="AF25" s="116">
        <v>15</v>
      </c>
      <c r="AG25" s="117"/>
      <c r="AH25" s="117"/>
      <c r="AI25" s="118">
        <v>1</v>
      </c>
      <c r="AJ25" s="114"/>
      <c r="AK25" s="114"/>
      <c r="AL25" s="114"/>
      <c r="AM25" s="114"/>
      <c r="AN25" s="117"/>
      <c r="AO25" s="117"/>
      <c r="AP25" s="119"/>
      <c r="AQ25" s="114"/>
      <c r="AR25" s="114"/>
      <c r="AS25" s="114"/>
      <c r="AT25" s="114"/>
      <c r="AU25" s="117"/>
      <c r="AV25" s="117"/>
      <c r="AW25" s="119"/>
    </row>
    <row r="26" spans="1:51" s="14" customFormat="1" ht="12" x14ac:dyDescent="0.25">
      <c r="A26" s="17">
        <v>15</v>
      </c>
      <c r="B26" s="17" t="s">
        <v>44</v>
      </c>
      <c r="C26" s="17">
        <f t="shared" si="5"/>
        <v>60</v>
      </c>
      <c r="D26" s="17">
        <f t="shared" si="6"/>
        <v>30</v>
      </c>
      <c r="E26" s="17">
        <f t="shared" si="7"/>
        <v>30</v>
      </c>
      <c r="F26" s="16" t="s">
        <v>31</v>
      </c>
      <c r="G26" s="15">
        <f t="shared" si="8"/>
        <v>2</v>
      </c>
      <c r="H26" s="15">
        <v>15</v>
      </c>
      <c r="I26" s="15"/>
      <c r="J26" s="15">
        <v>15</v>
      </c>
      <c r="K26" s="15"/>
      <c r="L26" s="15"/>
      <c r="M26" s="15"/>
      <c r="N26" s="27">
        <v>1</v>
      </c>
      <c r="O26" s="16">
        <v>15</v>
      </c>
      <c r="P26" s="16"/>
      <c r="Q26" s="16"/>
      <c r="R26" s="16">
        <v>15</v>
      </c>
      <c r="S26" s="15"/>
      <c r="T26" s="15"/>
      <c r="U26" s="27">
        <v>1</v>
      </c>
      <c r="V26" s="15"/>
      <c r="W26" s="15"/>
      <c r="X26" s="15"/>
      <c r="Y26" s="15"/>
      <c r="Z26" s="15"/>
      <c r="AA26" s="15"/>
      <c r="AB26" s="27"/>
      <c r="AC26" s="17"/>
      <c r="AD26" s="17"/>
      <c r="AE26" s="17"/>
      <c r="AF26" s="17"/>
      <c r="AG26" s="15"/>
      <c r="AH26" s="15"/>
      <c r="AI26" s="29"/>
      <c r="AJ26" s="17"/>
      <c r="AK26" s="17"/>
      <c r="AL26" s="17"/>
      <c r="AM26" s="17"/>
      <c r="AN26" s="15"/>
      <c r="AO26" s="15"/>
      <c r="AP26" s="29"/>
      <c r="AQ26" s="17"/>
      <c r="AR26" s="17"/>
      <c r="AS26" s="17"/>
      <c r="AT26" s="17"/>
      <c r="AU26" s="15"/>
      <c r="AV26" s="15"/>
      <c r="AW26" s="29"/>
    </row>
    <row r="27" spans="1:51" s="135" customFormat="1" x14ac:dyDescent="0.25">
      <c r="A27" s="128">
        <v>16</v>
      </c>
      <c r="B27" s="129" t="s">
        <v>45</v>
      </c>
      <c r="C27" s="128">
        <f t="shared" si="5"/>
        <v>80</v>
      </c>
      <c r="D27" s="128">
        <f t="shared" si="6"/>
        <v>50</v>
      </c>
      <c r="E27" s="128">
        <f t="shared" si="7"/>
        <v>30</v>
      </c>
      <c r="F27" s="130" t="s">
        <v>28</v>
      </c>
      <c r="G27" s="131">
        <f t="shared" si="8"/>
        <v>4</v>
      </c>
      <c r="H27" s="132"/>
      <c r="I27" s="132"/>
      <c r="J27" s="132"/>
      <c r="K27" s="132"/>
      <c r="L27" s="132"/>
      <c r="M27" s="132"/>
      <c r="N27" s="133"/>
      <c r="O27" s="132"/>
      <c r="P27" s="132"/>
      <c r="Q27" s="132"/>
      <c r="R27" s="132"/>
      <c r="S27" s="132"/>
      <c r="T27" s="132"/>
      <c r="U27" s="133"/>
      <c r="V27" s="131"/>
      <c r="W27" s="131"/>
      <c r="X27" s="131"/>
      <c r="Y27" s="131"/>
      <c r="Z27" s="131"/>
      <c r="AA27" s="131"/>
      <c r="AB27" s="134"/>
      <c r="AC27" s="131"/>
      <c r="AD27" s="131"/>
      <c r="AE27" s="131"/>
      <c r="AF27" s="131"/>
      <c r="AG27" s="131"/>
      <c r="AH27" s="131"/>
      <c r="AI27" s="134"/>
      <c r="AJ27" s="131">
        <v>30</v>
      </c>
      <c r="AK27" s="131">
        <v>20</v>
      </c>
      <c r="AL27" s="131"/>
      <c r="AM27" s="131">
        <v>30</v>
      </c>
      <c r="AN27" s="131"/>
      <c r="AO27" s="131"/>
      <c r="AP27" s="134">
        <v>4</v>
      </c>
      <c r="AQ27" s="132"/>
      <c r="AR27" s="132"/>
      <c r="AS27" s="132"/>
      <c r="AT27" s="132"/>
      <c r="AU27" s="132"/>
      <c r="AV27" s="132"/>
      <c r="AW27" s="133"/>
    </row>
    <row r="28" spans="1:51" s="14" customFormat="1" ht="12" x14ac:dyDescent="0.25">
      <c r="A28" s="17">
        <v>17</v>
      </c>
      <c r="B28" s="28" t="s">
        <v>46</v>
      </c>
      <c r="C28" s="17">
        <f t="shared" si="5"/>
        <v>45</v>
      </c>
      <c r="D28" s="17">
        <f t="shared" si="6"/>
        <v>30</v>
      </c>
      <c r="E28" s="17">
        <f t="shared" si="7"/>
        <v>15</v>
      </c>
      <c r="F28" s="16" t="s">
        <v>31</v>
      </c>
      <c r="G28" s="15">
        <f t="shared" si="8"/>
        <v>3</v>
      </c>
      <c r="H28" s="15"/>
      <c r="I28" s="15"/>
      <c r="J28" s="15"/>
      <c r="K28" s="15"/>
      <c r="L28" s="15"/>
      <c r="M28" s="15"/>
      <c r="N28" s="27"/>
      <c r="O28" s="16"/>
      <c r="P28" s="16"/>
      <c r="Q28" s="16"/>
      <c r="R28" s="16"/>
      <c r="S28" s="15"/>
      <c r="T28" s="15"/>
      <c r="U28" s="27"/>
      <c r="V28" s="15">
        <v>15</v>
      </c>
      <c r="W28" s="15">
        <v>15</v>
      </c>
      <c r="X28" s="15"/>
      <c r="Y28" s="15">
        <v>15</v>
      </c>
      <c r="Z28" s="15"/>
      <c r="AA28" s="15"/>
      <c r="AB28" s="27">
        <v>3</v>
      </c>
      <c r="AC28" s="17"/>
      <c r="AD28" s="17"/>
      <c r="AE28" s="17"/>
      <c r="AF28" s="17"/>
      <c r="AG28" s="15"/>
      <c r="AH28" s="15"/>
      <c r="AI28" s="29"/>
      <c r="AJ28" s="17"/>
      <c r="AK28" s="17"/>
      <c r="AL28" s="17"/>
      <c r="AM28" s="17"/>
      <c r="AN28" s="15"/>
      <c r="AO28" s="15"/>
      <c r="AP28" s="29"/>
      <c r="AQ28" s="17"/>
      <c r="AR28" s="17"/>
      <c r="AS28" s="17"/>
      <c r="AT28" s="17"/>
      <c r="AU28" s="15"/>
      <c r="AV28" s="15"/>
      <c r="AW28" s="29"/>
    </row>
    <row r="29" spans="1:51" s="14" customFormat="1" ht="12" x14ac:dyDescent="0.25">
      <c r="A29" s="17"/>
      <c r="B29" s="28"/>
      <c r="C29" s="17">
        <f>SUM(C20:C28)</f>
        <v>480</v>
      </c>
      <c r="D29" s="17">
        <f t="shared" ref="D29:AW29" si="9">SUM(D20:D28)</f>
        <v>260</v>
      </c>
      <c r="E29" s="17">
        <f t="shared" si="9"/>
        <v>220</v>
      </c>
      <c r="F29" s="17">
        <f t="shared" si="9"/>
        <v>0</v>
      </c>
      <c r="G29" s="17">
        <f t="shared" si="9"/>
        <v>21</v>
      </c>
      <c r="H29" s="17">
        <f t="shared" si="9"/>
        <v>45</v>
      </c>
      <c r="I29" s="17">
        <f t="shared" si="9"/>
        <v>15</v>
      </c>
      <c r="J29" s="17">
        <f t="shared" si="9"/>
        <v>45</v>
      </c>
      <c r="K29" s="17">
        <f t="shared" si="9"/>
        <v>15</v>
      </c>
      <c r="L29" s="17">
        <f t="shared" si="9"/>
        <v>0</v>
      </c>
      <c r="M29" s="17">
        <f t="shared" si="9"/>
        <v>0</v>
      </c>
      <c r="N29" s="17">
        <f t="shared" si="9"/>
        <v>5</v>
      </c>
      <c r="O29" s="17">
        <f t="shared" si="9"/>
        <v>53</v>
      </c>
      <c r="P29" s="17">
        <f t="shared" si="9"/>
        <v>42</v>
      </c>
      <c r="Q29" s="17">
        <f t="shared" si="9"/>
        <v>15</v>
      </c>
      <c r="R29" s="17">
        <f t="shared" si="9"/>
        <v>85</v>
      </c>
      <c r="S29" s="17">
        <f t="shared" si="9"/>
        <v>0</v>
      </c>
      <c r="T29" s="17">
        <f t="shared" si="9"/>
        <v>0</v>
      </c>
      <c r="U29" s="17">
        <f t="shared" si="9"/>
        <v>8</v>
      </c>
      <c r="V29" s="17">
        <f t="shared" si="9"/>
        <v>15</v>
      </c>
      <c r="W29" s="17">
        <f t="shared" si="9"/>
        <v>15</v>
      </c>
      <c r="X29" s="17">
        <f t="shared" si="9"/>
        <v>0</v>
      </c>
      <c r="Y29" s="17">
        <f t="shared" si="9"/>
        <v>15</v>
      </c>
      <c r="Z29" s="17">
        <f t="shared" si="9"/>
        <v>0</v>
      </c>
      <c r="AA29" s="17">
        <f t="shared" si="9"/>
        <v>0</v>
      </c>
      <c r="AB29" s="17">
        <f t="shared" si="9"/>
        <v>3</v>
      </c>
      <c r="AC29" s="17">
        <f t="shared" si="9"/>
        <v>10</v>
      </c>
      <c r="AD29" s="17">
        <f t="shared" si="9"/>
        <v>15</v>
      </c>
      <c r="AE29" s="17">
        <f t="shared" si="9"/>
        <v>0</v>
      </c>
      <c r="AF29" s="17">
        <f t="shared" si="9"/>
        <v>15</v>
      </c>
      <c r="AG29" s="17">
        <f t="shared" si="9"/>
        <v>0</v>
      </c>
      <c r="AH29" s="17">
        <f t="shared" si="9"/>
        <v>0</v>
      </c>
      <c r="AI29" s="17">
        <f t="shared" si="9"/>
        <v>1</v>
      </c>
      <c r="AJ29" s="17">
        <f t="shared" si="9"/>
        <v>30</v>
      </c>
      <c r="AK29" s="17">
        <f t="shared" si="9"/>
        <v>20</v>
      </c>
      <c r="AL29" s="17">
        <f t="shared" si="9"/>
        <v>0</v>
      </c>
      <c r="AM29" s="17">
        <f t="shared" si="9"/>
        <v>30</v>
      </c>
      <c r="AN29" s="17">
        <f t="shared" si="9"/>
        <v>0</v>
      </c>
      <c r="AO29" s="17">
        <f t="shared" si="9"/>
        <v>0</v>
      </c>
      <c r="AP29" s="17">
        <f t="shared" si="9"/>
        <v>4</v>
      </c>
      <c r="AQ29" s="17">
        <f t="shared" si="9"/>
        <v>0</v>
      </c>
      <c r="AR29" s="17">
        <f t="shared" si="9"/>
        <v>0</v>
      </c>
      <c r="AS29" s="17">
        <f t="shared" si="9"/>
        <v>0</v>
      </c>
      <c r="AT29" s="17">
        <f t="shared" si="9"/>
        <v>0</v>
      </c>
      <c r="AU29" s="17">
        <f t="shared" si="9"/>
        <v>0</v>
      </c>
      <c r="AV29" s="17">
        <f t="shared" si="9"/>
        <v>0</v>
      </c>
      <c r="AW29" s="17">
        <f t="shared" si="9"/>
        <v>0</v>
      </c>
    </row>
    <row r="30" spans="1:51" s="14" customFormat="1" ht="15.75" customHeight="1" thickBot="1" x14ac:dyDescent="0.3">
      <c r="A30" s="151" t="s">
        <v>47</v>
      </c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</row>
    <row r="31" spans="1:51" s="14" customFormat="1" ht="12" x14ac:dyDescent="0.25">
      <c r="A31" s="17">
        <v>18</v>
      </c>
      <c r="B31" s="26" t="s">
        <v>48</v>
      </c>
      <c r="C31" s="17">
        <f>SUM(D31:E31)</f>
        <v>485</v>
      </c>
      <c r="D31" s="17">
        <f>SUM(H31:I31,O31:P31,V31:W31,AC31:AD31,AJ31:AK31,AQ31:AR31)</f>
        <v>90</v>
      </c>
      <c r="E31" s="17">
        <f>SUM(J31:M31,Q31:T31,X31:AA31,AE31:AH31,AL31:AO31,AS31:AV31)</f>
        <v>395</v>
      </c>
      <c r="F31" s="15" t="s">
        <v>28</v>
      </c>
      <c r="G31" s="15">
        <f>SUM(N31,U31,AB31,AI31,AP31,AW31)</f>
        <v>16</v>
      </c>
      <c r="H31" s="15">
        <v>40</v>
      </c>
      <c r="I31" s="15">
        <v>50</v>
      </c>
      <c r="J31" s="15">
        <v>160</v>
      </c>
      <c r="K31" s="15">
        <v>35</v>
      </c>
      <c r="L31" s="15">
        <v>80</v>
      </c>
      <c r="M31" s="15">
        <v>120</v>
      </c>
      <c r="N31" s="27">
        <v>16</v>
      </c>
      <c r="O31" s="15"/>
      <c r="P31" s="15"/>
      <c r="Q31" s="15"/>
      <c r="R31" s="15"/>
      <c r="S31" s="15"/>
      <c r="T31" s="17"/>
      <c r="U31" s="27"/>
      <c r="V31" s="15"/>
      <c r="W31" s="15"/>
      <c r="X31" s="15"/>
      <c r="Y31" s="15"/>
      <c r="Z31" s="15"/>
      <c r="AA31" s="15"/>
      <c r="AB31" s="27"/>
      <c r="AC31" s="15"/>
      <c r="AD31" s="15"/>
      <c r="AE31" s="15"/>
      <c r="AF31" s="15"/>
      <c r="AG31" s="15"/>
      <c r="AH31" s="15"/>
      <c r="AI31" s="27"/>
      <c r="AJ31" s="15"/>
      <c r="AK31" s="15"/>
      <c r="AL31" s="15"/>
      <c r="AM31" s="15"/>
      <c r="AN31" s="15"/>
      <c r="AO31" s="15"/>
      <c r="AP31" s="27"/>
      <c r="AQ31" s="15"/>
      <c r="AR31" s="15"/>
      <c r="AS31" s="15"/>
      <c r="AT31" s="15"/>
      <c r="AU31" s="15"/>
      <c r="AV31" s="15"/>
      <c r="AW31" s="27"/>
      <c r="AX31" s="22" t="s">
        <v>49</v>
      </c>
    </row>
    <row r="32" spans="1:51" s="14" customFormat="1" ht="12" x14ac:dyDescent="0.25">
      <c r="A32" s="17">
        <v>19</v>
      </c>
      <c r="B32" s="26" t="s">
        <v>50</v>
      </c>
      <c r="C32" s="17">
        <f t="shared" ref="C32:C38" si="10">SUM(D32:E32)</f>
        <v>65</v>
      </c>
      <c r="D32" s="17">
        <f t="shared" ref="D32:D38" si="11">SUM(H32:I32,O32:P32,V32:W32,AC32:AD32,AJ32:AK32,AQ32:AR32)</f>
        <v>20</v>
      </c>
      <c r="E32" s="17">
        <f t="shared" ref="E32:E38" si="12">SUM(J32:M32,Q32:T32,X32:AA32,AE32:AH32,AL32:AO32,AS32:AV32)</f>
        <v>45</v>
      </c>
      <c r="F32" s="15" t="s">
        <v>28</v>
      </c>
      <c r="G32" s="15">
        <f t="shared" ref="G32:G38" si="13">SUM(N32,U32,AB32,AI32,AP32,AW32)</f>
        <v>3</v>
      </c>
      <c r="H32" s="15"/>
      <c r="I32" s="15"/>
      <c r="J32" s="15"/>
      <c r="K32" s="15"/>
      <c r="L32" s="15"/>
      <c r="M32" s="15"/>
      <c r="N32" s="27"/>
      <c r="O32" s="15"/>
      <c r="P32" s="15"/>
      <c r="Q32" s="15"/>
      <c r="R32" s="15"/>
      <c r="S32" s="15"/>
      <c r="T32" s="15"/>
      <c r="U32" s="27"/>
      <c r="V32" s="15">
        <v>10</v>
      </c>
      <c r="W32" s="15">
        <v>10</v>
      </c>
      <c r="X32" s="15">
        <v>15</v>
      </c>
      <c r="Y32" s="15">
        <v>10</v>
      </c>
      <c r="Z32" s="15">
        <v>20</v>
      </c>
      <c r="AA32" s="15"/>
      <c r="AB32" s="27">
        <v>3</v>
      </c>
      <c r="AC32" s="15"/>
      <c r="AD32" s="15"/>
      <c r="AE32" s="15"/>
      <c r="AF32" s="15"/>
      <c r="AG32" s="15"/>
      <c r="AH32" s="15"/>
      <c r="AI32" s="27"/>
      <c r="AJ32" s="15"/>
      <c r="AK32" s="15"/>
      <c r="AL32" s="15"/>
      <c r="AM32" s="15"/>
      <c r="AN32" s="15"/>
      <c r="AO32" s="15"/>
      <c r="AP32" s="27"/>
      <c r="AQ32" s="15"/>
      <c r="AR32" s="15"/>
      <c r="AS32" s="15"/>
      <c r="AT32" s="15"/>
      <c r="AU32" s="15"/>
      <c r="AV32" s="15"/>
      <c r="AW32" s="27"/>
      <c r="AX32" s="23" t="s">
        <v>51</v>
      </c>
    </row>
    <row r="33" spans="1:52" s="14" customFormat="1" ht="12" x14ac:dyDescent="0.25">
      <c r="A33" s="17">
        <v>20</v>
      </c>
      <c r="B33" s="26" t="s">
        <v>52</v>
      </c>
      <c r="C33" s="17">
        <f t="shared" si="10"/>
        <v>380</v>
      </c>
      <c r="D33" s="17">
        <f t="shared" si="11"/>
        <v>30</v>
      </c>
      <c r="E33" s="17">
        <f t="shared" si="12"/>
        <v>350</v>
      </c>
      <c r="F33" s="15" t="s">
        <v>28</v>
      </c>
      <c r="G33" s="15">
        <f t="shared" si="13"/>
        <v>15</v>
      </c>
      <c r="H33" s="15">
        <v>15</v>
      </c>
      <c r="I33" s="15">
        <v>15</v>
      </c>
      <c r="J33" s="15"/>
      <c r="K33" s="15">
        <v>15</v>
      </c>
      <c r="L33" s="15"/>
      <c r="M33" s="17"/>
      <c r="N33" s="27">
        <v>3</v>
      </c>
      <c r="O33" s="15"/>
      <c r="P33" s="15"/>
      <c r="Q33" s="15">
        <v>15</v>
      </c>
      <c r="R33" s="15"/>
      <c r="S33" s="15">
        <v>120</v>
      </c>
      <c r="T33" s="17">
        <v>200</v>
      </c>
      <c r="U33" s="27">
        <v>12</v>
      </c>
      <c r="V33" s="15"/>
      <c r="W33" s="15"/>
      <c r="X33" s="15"/>
      <c r="Y33" s="15"/>
      <c r="Z33" s="15"/>
      <c r="AA33" s="15"/>
      <c r="AB33" s="27"/>
      <c r="AC33" s="15"/>
      <c r="AD33" s="15"/>
      <c r="AE33" s="15"/>
      <c r="AF33" s="15"/>
      <c r="AG33" s="15"/>
      <c r="AH33" s="15"/>
      <c r="AI33" s="27"/>
      <c r="AJ33" s="15"/>
      <c r="AK33" s="15"/>
      <c r="AL33" s="15"/>
      <c r="AM33" s="15"/>
      <c r="AN33" s="15"/>
      <c r="AO33" s="15"/>
      <c r="AP33" s="27"/>
      <c r="AQ33" s="15"/>
      <c r="AR33" s="15"/>
      <c r="AS33" s="15"/>
      <c r="AT33" s="15"/>
      <c r="AU33" s="15"/>
      <c r="AV33" s="15"/>
      <c r="AW33" s="27"/>
      <c r="AX33" s="23" t="s">
        <v>53</v>
      </c>
    </row>
    <row r="34" spans="1:52" s="14" customFormat="1" ht="12" x14ac:dyDescent="0.25">
      <c r="A34" s="17">
        <v>21</v>
      </c>
      <c r="B34" s="26" t="s">
        <v>54</v>
      </c>
      <c r="C34" s="17">
        <f t="shared" si="10"/>
        <v>45</v>
      </c>
      <c r="D34" s="17">
        <f t="shared" si="11"/>
        <v>30</v>
      </c>
      <c r="E34" s="17">
        <f t="shared" si="12"/>
        <v>15</v>
      </c>
      <c r="F34" s="15" t="s">
        <v>31</v>
      </c>
      <c r="G34" s="15">
        <f t="shared" si="13"/>
        <v>2</v>
      </c>
      <c r="H34" s="15"/>
      <c r="I34" s="15"/>
      <c r="J34" s="15"/>
      <c r="K34" s="15"/>
      <c r="L34" s="15"/>
      <c r="M34" s="15"/>
      <c r="N34" s="27"/>
      <c r="O34" s="15"/>
      <c r="P34" s="15"/>
      <c r="Q34" s="15"/>
      <c r="R34" s="15"/>
      <c r="S34" s="15"/>
      <c r="T34" s="15"/>
      <c r="U34" s="27"/>
      <c r="V34" s="15"/>
      <c r="W34" s="15"/>
      <c r="X34" s="15"/>
      <c r="Y34" s="15"/>
      <c r="Z34" s="15"/>
      <c r="AA34" s="15"/>
      <c r="AB34" s="27"/>
      <c r="AC34" s="15"/>
      <c r="AD34" s="15"/>
      <c r="AE34" s="15"/>
      <c r="AF34" s="15"/>
      <c r="AG34" s="15"/>
      <c r="AH34" s="15"/>
      <c r="AI34" s="27"/>
      <c r="AJ34" s="15"/>
      <c r="AK34" s="15"/>
      <c r="AL34" s="15"/>
      <c r="AM34" s="15"/>
      <c r="AN34" s="15"/>
      <c r="AO34" s="15"/>
      <c r="AP34" s="27"/>
      <c r="AQ34" s="15">
        <v>20</v>
      </c>
      <c r="AR34" s="15">
        <v>10</v>
      </c>
      <c r="AS34" s="15">
        <v>15</v>
      </c>
      <c r="AT34" s="15"/>
      <c r="AU34" s="15"/>
      <c r="AV34" s="15"/>
      <c r="AW34" s="27">
        <v>2</v>
      </c>
      <c r="AX34" s="23">
        <v>2</v>
      </c>
    </row>
    <row r="35" spans="1:52" s="14" customFormat="1" ht="12" x14ac:dyDescent="0.25">
      <c r="A35" s="17">
        <v>22</v>
      </c>
      <c r="B35" s="26" t="s">
        <v>55</v>
      </c>
      <c r="C35" s="17">
        <f t="shared" si="10"/>
        <v>45</v>
      </c>
      <c r="D35" s="17">
        <f t="shared" si="11"/>
        <v>30</v>
      </c>
      <c r="E35" s="17">
        <f t="shared" si="12"/>
        <v>15</v>
      </c>
      <c r="F35" s="15" t="s">
        <v>28</v>
      </c>
      <c r="G35" s="15">
        <f t="shared" si="13"/>
        <v>2</v>
      </c>
      <c r="H35" s="15"/>
      <c r="I35" s="15"/>
      <c r="J35" s="15"/>
      <c r="K35" s="15"/>
      <c r="L35" s="15"/>
      <c r="M35" s="15"/>
      <c r="N35" s="27"/>
      <c r="O35" s="15"/>
      <c r="P35" s="15"/>
      <c r="Q35" s="15"/>
      <c r="R35" s="15"/>
      <c r="S35" s="15"/>
      <c r="T35" s="15"/>
      <c r="U35" s="27"/>
      <c r="V35" s="15"/>
      <c r="W35" s="15"/>
      <c r="X35" s="15"/>
      <c r="Y35" s="15"/>
      <c r="Z35" s="15"/>
      <c r="AA35" s="15"/>
      <c r="AB35" s="27"/>
      <c r="AC35" s="15">
        <v>10</v>
      </c>
      <c r="AD35" s="15">
        <v>20</v>
      </c>
      <c r="AE35" s="15">
        <v>15</v>
      </c>
      <c r="AF35" s="15"/>
      <c r="AG35" s="15"/>
      <c r="AH35" s="15"/>
      <c r="AI35" s="27">
        <v>2</v>
      </c>
      <c r="AJ35" s="15"/>
      <c r="AK35" s="15"/>
      <c r="AL35" s="15"/>
      <c r="AM35" s="15"/>
      <c r="AN35" s="15"/>
      <c r="AO35" s="15"/>
      <c r="AP35" s="27"/>
      <c r="AQ35" s="15"/>
      <c r="AR35" s="15"/>
      <c r="AS35" s="15"/>
      <c r="AT35" s="15"/>
      <c r="AU35" s="15"/>
      <c r="AV35" s="15"/>
      <c r="AW35" s="27"/>
      <c r="AX35" s="23">
        <v>2</v>
      </c>
    </row>
    <row r="36" spans="1:52" s="14" customFormat="1" ht="24" x14ac:dyDescent="0.25">
      <c r="A36" s="17">
        <v>23</v>
      </c>
      <c r="B36" s="26" t="s">
        <v>56</v>
      </c>
      <c r="C36" s="17">
        <f t="shared" si="10"/>
        <v>60</v>
      </c>
      <c r="D36" s="17">
        <f t="shared" si="11"/>
        <v>35</v>
      </c>
      <c r="E36" s="17">
        <f t="shared" si="12"/>
        <v>25</v>
      </c>
      <c r="F36" s="15" t="s">
        <v>31</v>
      </c>
      <c r="G36" s="15">
        <f t="shared" si="13"/>
        <v>1</v>
      </c>
      <c r="H36" s="15"/>
      <c r="I36" s="15"/>
      <c r="J36" s="15"/>
      <c r="K36" s="15"/>
      <c r="L36" s="15"/>
      <c r="M36" s="15"/>
      <c r="N36" s="27"/>
      <c r="O36" s="15"/>
      <c r="P36" s="15"/>
      <c r="Q36" s="15"/>
      <c r="R36" s="15"/>
      <c r="S36" s="15"/>
      <c r="T36" s="15"/>
      <c r="U36" s="27"/>
      <c r="V36" s="15"/>
      <c r="W36" s="15"/>
      <c r="X36" s="15"/>
      <c r="Y36" s="15"/>
      <c r="Z36" s="15"/>
      <c r="AA36" s="15"/>
      <c r="AB36" s="27"/>
      <c r="AC36" s="15">
        <v>20</v>
      </c>
      <c r="AD36" s="15">
        <v>15</v>
      </c>
      <c r="AE36" s="15"/>
      <c r="AF36" s="15">
        <v>25</v>
      </c>
      <c r="AG36" s="15"/>
      <c r="AH36" s="15"/>
      <c r="AI36" s="27">
        <v>1</v>
      </c>
      <c r="AJ36" s="15"/>
      <c r="AK36" s="15"/>
      <c r="AL36" s="15"/>
      <c r="AM36" s="17"/>
      <c r="AN36" s="17"/>
      <c r="AO36" s="17"/>
      <c r="AP36" s="29"/>
      <c r="AQ36" s="17"/>
      <c r="AR36" s="17"/>
      <c r="AS36" s="17"/>
      <c r="AT36" s="17"/>
      <c r="AU36" s="17"/>
      <c r="AV36" s="17"/>
      <c r="AW36" s="29"/>
      <c r="AX36" s="23">
        <v>3</v>
      </c>
    </row>
    <row r="37" spans="1:52" s="14" customFormat="1" ht="36" x14ac:dyDescent="0.25">
      <c r="A37" s="17">
        <v>24</v>
      </c>
      <c r="B37" s="26" t="s">
        <v>88</v>
      </c>
      <c r="C37" s="17">
        <f t="shared" si="10"/>
        <v>30</v>
      </c>
      <c r="D37" s="17">
        <f t="shared" si="11"/>
        <v>15</v>
      </c>
      <c r="E37" s="17">
        <f t="shared" si="12"/>
        <v>15</v>
      </c>
      <c r="F37" s="15" t="s">
        <v>31</v>
      </c>
      <c r="G37" s="15">
        <f t="shared" si="13"/>
        <v>1</v>
      </c>
      <c r="H37" s="17"/>
      <c r="I37" s="17"/>
      <c r="J37" s="17"/>
      <c r="K37" s="17"/>
      <c r="L37" s="17"/>
      <c r="M37" s="17"/>
      <c r="N37" s="29"/>
      <c r="O37" s="17"/>
      <c r="P37" s="17"/>
      <c r="Q37" s="17"/>
      <c r="R37" s="17"/>
      <c r="S37" s="17"/>
      <c r="T37" s="17"/>
      <c r="U37" s="29"/>
      <c r="V37" s="17"/>
      <c r="W37" s="17"/>
      <c r="X37" s="17"/>
      <c r="Y37" s="17"/>
      <c r="Z37" s="17"/>
      <c r="AA37" s="17"/>
      <c r="AB37" s="29"/>
      <c r="AC37" s="17"/>
      <c r="AD37" s="17"/>
      <c r="AE37" s="17"/>
      <c r="AF37" s="17"/>
      <c r="AG37" s="17"/>
      <c r="AH37" s="17"/>
      <c r="AI37" s="29"/>
      <c r="AJ37" s="17">
        <v>5</v>
      </c>
      <c r="AK37" s="17">
        <v>10</v>
      </c>
      <c r="AL37" s="17"/>
      <c r="AM37" s="17">
        <v>15</v>
      </c>
      <c r="AN37" s="17"/>
      <c r="AO37" s="17"/>
      <c r="AP37" s="29">
        <v>1</v>
      </c>
      <c r="AQ37" s="19"/>
      <c r="AR37" s="19"/>
      <c r="AS37" s="19"/>
      <c r="AT37" s="19"/>
      <c r="AU37" s="17"/>
      <c r="AV37" s="17"/>
      <c r="AW37" s="30"/>
      <c r="AX37" s="23">
        <v>1</v>
      </c>
      <c r="AZ37" s="14">
        <f>SUM(I39,P39,W39,AD39,AK39,AR39,I52,P52,W52,AD52,AK52,AR52)</f>
        <v>365</v>
      </c>
    </row>
    <row r="38" spans="1:52" s="14" customFormat="1" ht="36.75" thickBot="1" x14ac:dyDescent="0.3">
      <c r="A38" s="17">
        <v>25</v>
      </c>
      <c r="B38" s="26" t="s">
        <v>88</v>
      </c>
      <c r="C38" s="17">
        <f t="shared" si="10"/>
        <v>30</v>
      </c>
      <c r="D38" s="17">
        <f t="shared" si="11"/>
        <v>15</v>
      </c>
      <c r="E38" s="17">
        <f t="shared" si="12"/>
        <v>15</v>
      </c>
      <c r="F38" s="15" t="s">
        <v>31</v>
      </c>
      <c r="G38" s="15">
        <f t="shared" si="13"/>
        <v>1</v>
      </c>
      <c r="H38" s="17"/>
      <c r="I38" s="17"/>
      <c r="J38" s="17"/>
      <c r="K38" s="17"/>
      <c r="L38" s="17"/>
      <c r="M38" s="17"/>
      <c r="N38" s="29"/>
      <c r="O38" s="17"/>
      <c r="P38" s="17"/>
      <c r="Q38" s="17"/>
      <c r="R38" s="17"/>
      <c r="S38" s="17"/>
      <c r="T38" s="17"/>
      <c r="U38" s="29"/>
      <c r="V38" s="17"/>
      <c r="W38" s="17"/>
      <c r="X38" s="17"/>
      <c r="Y38" s="17"/>
      <c r="Z38" s="17"/>
      <c r="AA38" s="17"/>
      <c r="AB38" s="29"/>
      <c r="AC38" s="17"/>
      <c r="AD38" s="17"/>
      <c r="AE38" s="17"/>
      <c r="AF38" s="17"/>
      <c r="AG38" s="17"/>
      <c r="AH38" s="17"/>
      <c r="AI38" s="29"/>
      <c r="AJ38" s="17">
        <v>5</v>
      </c>
      <c r="AK38" s="17">
        <v>10</v>
      </c>
      <c r="AL38" s="17"/>
      <c r="AM38" s="17">
        <v>15</v>
      </c>
      <c r="AN38" s="17"/>
      <c r="AO38" s="17"/>
      <c r="AP38" s="29">
        <v>1</v>
      </c>
      <c r="AQ38" s="19"/>
      <c r="AR38" s="19"/>
      <c r="AS38" s="19"/>
      <c r="AT38" s="19"/>
      <c r="AU38" s="17"/>
      <c r="AV38" s="17"/>
      <c r="AW38" s="30"/>
      <c r="AX38" s="24">
        <v>1</v>
      </c>
    </row>
    <row r="39" spans="1:52" s="14" customFormat="1" ht="12" x14ac:dyDescent="0.25">
      <c r="A39" s="17"/>
      <c r="B39" s="26"/>
      <c r="C39" s="17">
        <f>SUM(C31:C38)</f>
        <v>1140</v>
      </c>
      <c r="D39" s="17">
        <f t="shared" ref="D39:AW39" si="14">SUM(D31:D38)</f>
        <v>265</v>
      </c>
      <c r="E39" s="17">
        <f t="shared" si="14"/>
        <v>875</v>
      </c>
      <c r="F39" s="17">
        <f t="shared" si="14"/>
        <v>0</v>
      </c>
      <c r="G39" s="17">
        <f t="shared" si="14"/>
        <v>41</v>
      </c>
      <c r="H39" s="17">
        <f t="shared" si="14"/>
        <v>55</v>
      </c>
      <c r="I39" s="17">
        <f t="shared" si="14"/>
        <v>65</v>
      </c>
      <c r="J39" s="17">
        <f t="shared" si="14"/>
        <v>160</v>
      </c>
      <c r="K39" s="17">
        <f t="shared" si="14"/>
        <v>50</v>
      </c>
      <c r="L39" s="17">
        <f t="shared" si="14"/>
        <v>80</v>
      </c>
      <c r="M39" s="17">
        <f t="shared" si="14"/>
        <v>120</v>
      </c>
      <c r="N39" s="17">
        <f t="shared" si="14"/>
        <v>19</v>
      </c>
      <c r="O39" s="17">
        <f t="shared" si="14"/>
        <v>0</v>
      </c>
      <c r="P39" s="17">
        <f t="shared" si="14"/>
        <v>0</v>
      </c>
      <c r="Q39" s="17">
        <f t="shared" si="14"/>
        <v>15</v>
      </c>
      <c r="R39" s="17">
        <f t="shared" si="14"/>
        <v>0</v>
      </c>
      <c r="S39" s="17">
        <f t="shared" si="14"/>
        <v>120</v>
      </c>
      <c r="T39" s="17">
        <f t="shared" si="14"/>
        <v>200</v>
      </c>
      <c r="U39" s="17">
        <f t="shared" si="14"/>
        <v>12</v>
      </c>
      <c r="V39" s="17">
        <f t="shared" si="14"/>
        <v>10</v>
      </c>
      <c r="W39" s="17">
        <f t="shared" si="14"/>
        <v>10</v>
      </c>
      <c r="X39" s="17">
        <f t="shared" si="14"/>
        <v>15</v>
      </c>
      <c r="Y39" s="17">
        <f t="shared" si="14"/>
        <v>10</v>
      </c>
      <c r="Z39" s="17">
        <f t="shared" si="14"/>
        <v>20</v>
      </c>
      <c r="AA39" s="17">
        <f t="shared" si="14"/>
        <v>0</v>
      </c>
      <c r="AB39" s="17">
        <f t="shared" si="14"/>
        <v>3</v>
      </c>
      <c r="AC39" s="17">
        <f t="shared" si="14"/>
        <v>30</v>
      </c>
      <c r="AD39" s="17">
        <f t="shared" si="14"/>
        <v>35</v>
      </c>
      <c r="AE39" s="17">
        <f t="shared" si="14"/>
        <v>15</v>
      </c>
      <c r="AF39" s="17">
        <f t="shared" si="14"/>
        <v>25</v>
      </c>
      <c r="AG39" s="17">
        <f t="shared" si="14"/>
        <v>0</v>
      </c>
      <c r="AH39" s="17">
        <f t="shared" si="14"/>
        <v>0</v>
      </c>
      <c r="AI39" s="17">
        <f t="shared" si="14"/>
        <v>3</v>
      </c>
      <c r="AJ39" s="17">
        <f t="shared" si="14"/>
        <v>10</v>
      </c>
      <c r="AK39" s="17">
        <f t="shared" si="14"/>
        <v>20</v>
      </c>
      <c r="AL39" s="17">
        <f t="shared" si="14"/>
        <v>0</v>
      </c>
      <c r="AM39" s="17">
        <f t="shared" si="14"/>
        <v>30</v>
      </c>
      <c r="AN39" s="17">
        <f t="shared" si="14"/>
        <v>0</v>
      </c>
      <c r="AO39" s="17">
        <f t="shared" si="14"/>
        <v>0</v>
      </c>
      <c r="AP39" s="17">
        <f t="shared" si="14"/>
        <v>2</v>
      </c>
      <c r="AQ39" s="17">
        <f t="shared" si="14"/>
        <v>20</v>
      </c>
      <c r="AR39" s="17">
        <f t="shared" si="14"/>
        <v>10</v>
      </c>
      <c r="AS39" s="17">
        <f t="shared" si="14"/>
        <v>15</v>
      </c>
      <c r="AT39" s="17">
        <f t="shared" si="14"/>
        <v>0</v>
      </c>
      <c r="AU39" s="17">
        <f t="shared" si="14"/>
        <v>0</v>
      </c>
      <c r="AV39" s="17">
        <f t="shared" si="14"/>
        <v>0</v>
      </c>
      <c r="AW39" s="17">
        <f t="shared" si="14"/>
        <v>2</v>
      </c>
      <c r="AX39" s="21"/>
    </row>
    <row r="40" spans="1:52" s="14" customFormat="1" ht="12.75" customHeight="1" thickBot="1" x14ac:dyDescent="0.3">
      <c r="A40" s="151" t="s">
        <v>57</v>
      </c>
      <c r="B40" s="151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</row>
    <row r="41" spans="1:52" s="14" customFormat="1" ht="24" x14ac:dyDescent="0.25">
      <c r="A41" s="17">
        <v>26</v>
      </c>
      <c r="B41" s="31" t="s">
        <v>58</v>
      </c>
      <c r="C41" s="17">
        <f t="shared" ref="C41" si="15">SUM(D41:E41)</f>
        <v>380</v>
      </c>
      <c r="D41" s="17">
        <f t="shared" ref="D41" si="16">SUM(H41:I41,O41:P41,V41:W41,AC41:AD41,AJ41:AK41,AQ41:AR41)</f>
        <v>70</v>
      </c>
      <c r="E41" s="17">
        <f t="shared" ref="E41" si="17">SUM(J41:M41,Q41:T41,X41:AA41,AE41:AH41,AL41:AO41,AS41:AV41)</f>
        <v>310</v>
      </c>
      <c r="F41" s="15" t="s">
        <v>28</v>
      </c>
      <c r="G41" s="15">
        <f>SUM(N41,U41,AB41,AI41,AP41,AW41)</f>
        <v>15</v>
      </c>
      <c r="H41" s="17"/>
      <c r="I41" s="17"/>
      <c r="J41" s="17"/>
      <c r="K41" s="17"/>
      <c r="L41" s="17"/>
      <c r="M41" s="17"/>
      <c r="N41" s="29"/>
      <c r="O41" s="17"/>
      <c r="P41" s="17"/>
      <c r="Q41" s="17"/>
      <c r="R41" s="17"/>
      <c r="S41" s="17"/>
      <c r="T41" s="17"/>
      <c r="U41" s="29"/>
      <c r="V41" s="17">
        <v>40</v>
      </c>
      <c r="W41" s="17">
        <v>30</v>
      </c>
      <c r="X41" s="17">
        <v>15</v>
      </c>
      <c r="Y41" s="17">
        <v>15</v>
      </c>
      <c r="Z41" s="17">
        <v>120</v>
      </c>
      <c r="AA41" s="17">
        <v>160</v>
      </c>
      <c r="AB41" s="29">
        <v>15</v>
      </c>
      <c r="AC41" s="17"/>
      <c r="AD41" s="17"/>
      <c r="AE41" s="17"/>
      <c r="AF41" s="17"/>
      <c r="AG41" s="17"/>
      <c r="AH41" s="17"/>
      <c r="AI41" s="29"/>
      <c r="AJ41" s="17"/>
      <c r="AK41" s="17"/>
      <c r="AL41" s="17"/>
      <c r="AM41" s="17"/>
      <c r="AN41" s="17"/>
      <c r="AO41" s="17"/>
      <c r="AP41" s="29"/>
      <c r="AQ41" s="17"/>
      <c r="AR41" s="17"/>
      <c r="AS41" s="17"/>
      <c r="AT41" s="17"/>
      <c r="AU41" s="17"/>
      <c r="AV41" s="17"/>
      <c r="AW41" s="29"/>
      <c r="AX41" s="22" t="s">
        <v>59</v>
      </c>
    </row>
    <row r="42" spans="1:52" s="14" customFormat="1" ht="24" x14ac:dyDescent="0.25">
      <c r="A42" s="17">
        <v>27</v>
      </c>
      <c r="B42" s="26" t="s">
        <v>60</v>
      </c>
      <c r="C42" s="17">
        <f t="shared" ref="C42:C51" si="18">SUM(D42:E42)</f>
        <v>430</v>
      </c>
      <c r="D42" s="17">
        <f t="shared" ref="D42:D51" si="19">SUM(H42:I42,O42:P42,V42:W42,AC42:AD42,AJ42:AK42,AQ42:AR42)</f>
        <v>70</v>
      </c>
      <c r="E42" s="17">
        <f t="shared" ref="E42:E51" si="20">SUM(J42:M42,Q42:T42,X42:AA42,AE42:AH42,AL42:AO42,AS42:AV42)</f>
        <v>360</v>
      </c>
      <c r="F42" s="15" t="s">
        <v>28</v>
      </c>
      <c r="G42" s="15">
        <f t="shared" ref="G42:G57" si="21">SUM(N42,U42,AB42,AI42,AP42,AW42)</f>
        <v>17</v>
      </c>
      <c r="H42" s="17"/>
      <c r="I42" s="17"/>
      <c r="J42" s="17"/>
      <c r="K42" s="17"/>
      <c r="L42" s="17"/>
      <c r="M42" s="17"/>
      <c r="N42" s="29"/>
      <c r="O42" s="17"/>
      <c r="P42" s="17"/>
      <c r="Q42" s="17"/>
      <c r="R42" s="17"/>
      <c r="S42" s="17"/>
      <c r="T42" s="17"/>
      <c r="U42" s="29"/>
      <c r="V42" s="17"/>
      <c r="W42" s="17"/>
      <c r="X42" s="17"/>
      <c r="Y42" s="17"/>
      <c r="Z42" s="17"/>
      <c r="AA42" s="17"/>
      <c r="AB42" s="29"/>
      <c r="AC42" s="17"/>
      <c r="AD42" s="17"/>
      <c r="AE42" s="17"/>
      <c r="AF42" s="17"/>
      <c r="AG42" s="17"/>
      <c r="AH42" s="17"/>
      <c r="AI42" s="29"/>
      <c r="AJ42" s="17"/>
      <c r="AK42" s="17"/>
      <c r="AL42" s="17"/>
      <c r="AM42" s="17"/>
      <c r="AN42" s="17"/>
      <c r="AO42" s="17"/>
      <c r="AP42" s="29"/>
      <c r="AQ42" s="17">
        <v>40</v>
      </c>
      <c r="AR42" s="17">
        <v>30</v>
      </c>
      <c r="AS42" s="17">
        <v>20</v>
      </c>
      <c r="AT42" s="17">
        <v>20</v>
      </c>
      <c r="AU42" s="17">
        <v>160</v>
      </c>
      <c r="AV42" s="32">
        <v>160</v>
      </c>
      <c r="AW42" s="29">
        <v>17</v>
      </c>
      <c r="AX42" s="23" t="s">
        <v>61</v>
      </c>
    </row>
    <row r="43" spans="1:52" s="14" customFormat="1" ht="24" x14ac:dyDescent="0.25">
      <c r="A43" s="17">
        <v>28</v>
      </c>
      <c r="B43" s="26" t="s">
        <v>62</v>
      </c>
      <c r="C43" s="17">
        <f t="shared" si="18"/>
        <v>390</v>
      </c>
      <c r="D43" s="17">
        <f t="shared" si="19"/>
        <v>70</v>
      </c>
      <c r="E43" s="17">
        <f t="shared" si="20"/>
        <v>320</v>
      </c>
      <c r="F43" s="15" t="s">
        <v>28</v>
      </c>
      <c r="G43" s="15">
        <f t="shared" si="21"/>
        <v>14</v>
      </c>
      <c r="H43" s="17"/>
      <c r="I43" s="17"/>
      <c r="J43" s="17"/>
      <c r="K43" s="17"/>
      <c r="L43" s="17"/>
      <c r="M43" s="17"/>
      <c r="N43" s="29"/>
      <c r="O43" s="17"/>
      <c r="P43" s="17"/>
      <c r="Q43" s="17"/>
      <c r="R43" s="17"/>
      <c r="S43" s="17"/>
      <c r="T43" s="17"/>
      <c r="U43" s="29"/>
      <c r="V43" s="17"/>
      <c r="W43" s="17"/>
      <c r="X43" s="17"/>
      <c r="Y43" s="17"/>
      <c r="Z43" s="17"/>
      <c r="AA43" s="17"/>
      <c r="AB43" s="29"/>
      <c r="AC43" s="17"/>
      <c r="AD43" s="17"/>
      <c r="AE43" s="17"/>
      <c r="AF43" s="17"/>
      <c r="AG43" s="17"/>
      <c r="AH43" s="17"/>
      <c r="AI43" s="29"/>
      <c r="AJ43" s="17">
        <v>40</v>
      </c>
      <c r="AK43" s="17">
        <v>30</v>
      </c>
      <c r="AL43" s="17">
        <v>20</v>
      </c>
      <c r="AM43" s="17">
        <v>20</v>
      </c>
      <c r="AN43" s="17">
        <v>120</v>
      </c>
      <c r="AO43" s="32">
        <v>160</v>
      </c>
      <c r="AP43" s="29">
        <v>14</v>
      </c>
      <c r="AQ43" s="17"/>
      <c r="AR43" s="17"/>
      <c r="AS43" s="17"/>
      <c r="AT43" s="17"/>
      <c r="AU43" s="17"/>
      <c r="AV43" s="17"/>
      <c r="AW43" s="29"/>
      <c r="AX43" s="23" t="s">
        <v>63</v>
      </c>
    </row>
    <row r="44" spans="1:52" s="14" customFormat="1" ht="36" x14ac:dyDescent="0.25">
      <c r="A44" s="17">
        <v>29</v>
      </c>
      <c r="B44" s="31" t="s">
        <v>64</v>
      </c>
      <c r="C44" s="17">
        <f t="shared" si="18"/>
        <v>195</v>
      </c>
      <c r="D44" s="17">
        <f t="shared" si="19"/>
        <v>45</v>
      </c>
      <c r="E44" s="17">
        <f t="shared" si="20"/>
        <v>150</v>
      </c>
      <c r="F44" s="15" t="s">
        <v>28</v>
      </c>
      <c r="G44" s="15">
        <f t="shared" si="21"/>
        <v>8</v>
      </c>
      <c r="H44" s="17"/>
      <c r="I44" s="17"/>
      <c r="J44" s="17"/>
      <c r="K44" s="17"/>
      <c r="L44" s="17"/>
      <c r="M44" s="17"/>
      <c r="N44" s="29"/>
      <c r="O44" s="17"/>
      <c r="P44" s="17"/>
      <c r="Q44" s="17"/>
      <c r="R44" s="17"/>
      <c r="S44" s="17"/>
      <c r="T44" s="17"/>
      <c r="U44" s="29"/>
      <c r="V44" s="17">
        <v>25</v>
      </c>
      <c r="W44" s="17">
        <v>20</v>
      </c>
      <c r="X44" s="17">
        <v>15</v>
      </c>
      <c r="Y44" s="17">
        <v>15</v>
      </c>
      <c r="Z44" s="17">
        <v>80</v>
      </c>
      <c r="AA44" s="17">
        <v>40</v>
      </c>
      <c r="AB44" s="29">
        <v>8</v>
      </c>
      <c r="AC44" s="17"/>
      <c r="AD44" s="17"/>
      <c r="AE44" s="17"/>
      <c r="AF44" s="17"/>
      <c r="AG44" s="17"/>
      <c r="AH44" s="17"/>
      <c r="AI44" s="29"/>
      <c r="AJ44" s="17"/>
      <c r="AK44" s="17"/>
      <c r="AL44" s="17"/>
      <c r="AM44" s="17"/>
      <c r="AN44" s="17"/>
      <c r="AO44" s="17"/>
      <c r="AP44" s="29"/>
      <c r="AQ44" s="17"/>
      <c r="AR44" s="17"/>
      <c r="AS44" s="17"/>
      <c r="AT44" s="17"/>
      <c r="AU44" s="17"/>
      <c r="AV44" s="17"/>
      <c r="AW44" s="27"/>
      <c r="AX44" s="23" t="s">
        <v>65</v>
      </c>
    </row>
    <row r="45" spans="1:52" s="14" customFormat="1" ht="24" x14ac:dyDescent="0.25">
      <c r="A45" s="17">
        <v>30</v>
      </c>
      <c r="B45" s="26" t="s">
        <v>66</v>
      </c>
      <c r="C45" s="17">
        <f t="shared" si="18"/>
        <v>210</v>
      </c>
      <c r="D45" s="17">
        <f t="shared" si="19"/>
        <v>50</v>
      </c>
      <c r="E45" s="17">
        <f t="shared" si="20"/>
        <v>160</v>
      </c>
      <c r="F45" s="15" t="s">
        <v>28</v>
      </c>
      <c r="G45" s="15">
        <f t="shared" si="21"/>
        <v>9</v>
      </c>
      <c r="H45" s="17"/>
      <c r="I45" s="17"/>
      <c r="J45" s="17"/>
      <c r="K45" s="17"/>
      <c r="L45" s="17"/>
      <c r="M45" s="17"/>
      <c r="N45" s="29"/>
      <c r="O45" s="17"/>
      <c r="P45" s="17"/>
      <c r="Q45" s="17"/>
      <c r="R45" s="17"/>
      <c r="S45" s="17"/>
      <c r="T45" s="17"/>
      <c r="U45" s="29"/>
      <c r="V45" s="17">
        <v>15</v>
      </c>
      <c r="W45" s="17">
        <v>10</v>
      </c>
      <c r="X45" s="17">
        <v>10</v>
      </c>
      <c r="Y45" s="17">
        <v>10</v>
      </c>
      <c r="Z45" s="17"/>
      <c r="AA45" s="17"/>
      <c r="AB45" s="29">
        <v>2</v>
      </c>
      <c r="AC45" s="17">
        <v>15</v>
      </c>
      <c r="AD45" s="17">
        <v>10</v>
      </c>
      <c r="AE45" s="17">
        <v>10</v>
      </c>
      <c r="AF45" s="17">
        <v>10</v>
      </c>
      <c r="AG45" s="17">
        <v>80</v>
      </c>
      <c r="AH45" s="17">
        <v>40</v>
      </c>
      <c r="AI45" s="29">
        <v>7</v>
      </c>
      <c r="AJ45" s="17"/>
      <c r="AK45" s="17"/>
      <c r="AL45" s="17"/>
      <c r="AM45" s="17"/>
      <c r="AN45" s="17"/>
      <c r="AO45" s="17"/>
      <c r="AP45" s="29"/>
      <c r="AQ45" s="17"/>
      <c r="AR45" s="17"/>
      <c r="AS45" s="17"/>
      <c r="AT45" s="17"/>
      <c r="AU45" s="17"/>
      <c r="AV45" s="17"/>
      <c r="AW45" s="29"/>
      <c r="AX45" s="23" t="s">
        <v>67</v>
      </c>
    </row>
    <row r="46" spans="1:52" s="14" customFormat="1" ht="24" x14ac:dyDescent="0.25">
      <c r="A46" s="17">
        <v>31</v>
      </c>
      <c r="B46" s="26" t="s">
        <v>68</v>
      </c>
      <c r="C46" s="17">
        <f t="shared" si="18"/>
        <v>165</v>
      </c>
      <c r="D46" s="17">
        <f t="shared" si="19"/>
        <v>40</v>
      </c>
      <c r="E46" s="17">
        <f t="shared" si="20"/>
        <v>125</v>
      </c>
      <c r="F46" s="15" t="s">
        <v>28</v>
      </c>
      <c r="G46" s="15">
        <f t="shared" si="21"/>
        <v>6</v>
      </c>
      <c r="H46" s="17"/>
      <c r="I46" s="17"/>
      <c r="J46" s="17"/>
      <c r="K46" s="17"/>
      <c r="L46" s="17"/>
      <c r="M46" s="17"/>
      <c r="N46" s="29"/>
      <c r="O46" s="17"/>
      <c r="P46" s="17"/>
      <c r="Q46" s="17"/>
      <c r="R46" s="17"/>
      <c r="S46" s="17"/>
      <c r="T46" s="17"/>
      <c r="U46" s="29"/>
      <c r="V46" s="17"/>
      <c r="W46" s="17"/>
      <c r="X46" s="17"/>
      <c r="Y46" s="17"/>
      <c r="Z46" s="17"/>
      <c r="AA46" s="17"/>
      <c r="AB46" s="29"/>
      <c r="AC46" s="17"/>
      <c r="AD46" s="17"/>
      <c r="AE46" s="17"/>
      <c r="AF46" s="17"/>
      <c r="AG46" s="17"/>
      <c r="AH46" s="17"/>
      <c r="AI46" s="29"/>
      <c r="AJ46" s="17">
        <v>20</v>
      </c>
      <c r="AK46" s="17">
        <v>20</v>
      </c>
      <c r="AL46" s="17">
        <v>15</v>
      </c>
      <c r="AM46" s="17">
        <v>30</v>
      </c>
      <c r="AN46" s="17">
        <v>40</v>
      </c>
      <c r="AO46" s="17">
        <v>40</v>
      </c>
      <c r="AP46" s="29">
        <v>6</v>
      </c>
      <c r="AQ46" s="17"/>
      <c r="AR46" s="17"/>
      <c r="AS46" s="17"/>
      <c r="AT46" s="17"/>
      <c r="AU46" s="17"/>
      <c r="AV46" s="17"/>
      <c r="AW46" s="29"/>
      <c r="AX46" s="23" t="s">
        <v>69</v>
      </c>
    </row>
    <row r="47" spans="1:52" s="14" customFormat="1" ht="24" x14ac:dyDescent="0.25">
      <c r="A47" s="17">
        <v>32</v>
      </c>
      <c r="B47" s="31" t="s">
        <v>70</v>
      </c>
      <c r="C47" s="17">
        <f t="shared" si="18"/>
        <v>230</v>
      </c>
      <c r="D47" s="17">
        <f t="shared" si="19"/>
        <v>40</v>
      </c>
      <c r="E47" s="17">
        <f t="shared" si="20"/>
        <v>190</v>
      </c>
      <c r="F47" s="15" t="s">
        <v>28</v>
      </c>
      <c r="G47" s="15">
        <f t="shared" si="21"/>
        <v>9</v>
      </c>
      <c r="H47" s="17"/>
      <c r="I47" s="17"/>
      <c r="J47" s="17"/>
      <c r="K47" s="17"/>
      <c r="L47" s="17"/>
      <c r="M47" s="17"/>
      <c r="N47" s="29"/>
      <c r="O47" s="17"/>
      <c r="P47" s="17"/>
      <c r="Q47" s="17"/>
      <c r="R47" s="17"/>
      <c r="S47" s="17"/>
      <c r="T47" s="17"/>
      <c r="U47" s="29"/>
      <c r="V47" s="17"/>
      <c r="W47" s="17"/>
      <c r="X47" s="17"/>
      <c r="Y47" s="17"/>
      <c r="Z47" s="17"/>
      <c r="AA47" s="17"/>
      <c r="AB47" s="29"/>
      <c r="AC47" s="17">
        <v>20</v>
      </c>
      <c r="AD47" s="17">
        <v>20</v>
      </c>
      <c r="AE47" s="17">
        <v>15</v>
      </c>
      <c r="AF47" s="17">
        <v>15</v>
      </c>
      <c r="AG47" s="17">
        <v>80</v>
      </c>
      <c r="AH47" s="17">
        <v>80</v>
      </c>
      <c r="AI47" s="29">
        <v>9</v>
      </c>
      <c r="AJ47" s="17"/>
      <c r="AK47" s="17"/>
      <c r="AL47" s="17"/>
      <c r="AM47" s="17"/>
      <c r="AN47" s="17"/>
      <c r="AO47" s="17"/>
      <c r="AP47" s="29"/>
      <c r="AQ47" s="17"/>
      <c r="AR47" s="17"/>
      <c r="AS47" s="17"/>
      <c r="AT47" s="17"/>
      <c r="AU47" s="17"/>
      <c r="AV47" s="17"/>
      <c r="AW47" s="27"/>
      <c r="AX47" s="23" t="s">
        <v>71</v>
      </c>
    </row>
    <row r="48" spans="1:52" s="14" customFormat="1" ht="24" x14ac:dyDescent="0.25">
      <c r="A48" s="17">
        <v>33</v>
      </c>
      <c r="B48" s="26" t="s">
        <v>72</v>
      </c>
      <c r="C48" s="17">
        <f t="shared" si="18"/>
        <v>245</v>
      </c>
      <c r="D48" s="17">
        <f t="shared" si="19"/>
        <v>40</v>
      </c>
      <c r="E48" s="17">
        <f t="shared" si="20"/>
        <v>205</v>
      </c>
      <c r="F48" s="15" t="s">
        <v>28</v>
      </c>
      <c r="G48" s="15">
        <f t="shared" si="21"/>
        <v>9</v>
      </c>
      <c r="H48" s="17"/>
      <c r="I48" s="17"/>
      <c r="J48" s="17"/>
      <c r="K48" s="17"/>
      <c r="L48" s="17"/>
      <c r="M48" s="17"/>
      <c r="N48" s="29"/>
      <c r="O48" s="17"/>
      <c r="P48" s="17"/>
      <c r="Q48" s="17"/>
      <c r="R48" s="17"/>
      <c r="S48" s="17"/>
      <c r="T48" s="17"/>
      <c r="U48" s="29"/>
      <c r="V48" s="17"/>
      <c r="W48" s="17"/>
      <c r="X48" s="17"/>
      <c r="Y48" s="17"/>
      <c r="Z48" s="17"/>
      <c r="AA48" s="17"/>
      <c r="AB48" s="29"/>
      <c r="AC48" s="17">
        <v>20</v>
      </c>
      <c r="AD48" s="17">
        <v>20</v>
      </c>
      <c r="AE48" s="17">
        <v>15</v>
      </c>
      <c r="AF48" s="17">
        <v>30</v>
      </c>
      <c r="AG48" s="17">
        <v>80</v>
      </c>
      <c r="AH48" s="17">
        <v>80</v>
      </c>
      <c r="AI48" s="29">
        <v>9</v>
      </c>
      <c r="AJ48" s="17"/>
      <c r="AK48" s="17"/>
      <c r="AL48" s="17"/>
      <c r="AM48" s="17"/>
      <c r="AN48" s="17"/>
      <c r="AO48" s="17"/>
      <c r="AP48" s="29"/>
      <c r="AQ48" s="17"/>
      <c r="AR48" s="17"/>
      <c r="AS48" s="17"/>
      <c r="AT48" s="17"/>
      <c r="AU48" s="17"/>
      <c r="AV48" s="17"/>
      <c r="AW48" s="29"/>
      <c r="AX48" s="23" t="s">
        <v>71</v>
      </c>
    </row>
    <row r="49" spans="1:51" s="14" customFormat="1" ht="12" x14ac:dyDescent="0.2">
      <c r="A49" s="17">
        <v>34</v>
      </c>
      <c r="B49" s="17" t="s">
        <v>73</v>
      </c>
      <c r="C49" s="17">
        <f t="shared" si="18"/>
        <v>240</v>
      </c>
      <c r="D49" s="17">
        <f t="shared" si="19"/>
        <v>35</v>
      </c>
      <c r="E49" s="17">
        <f t="shared" si="20"/>
        <v>205</v>
      </c>
      <c r="F49" s="15" t="s">
        <v>31</v>
      </c>
      <c r="G49" s="15">
        <f t="shared" si="21"/>
        <v>9</v>
      </c>
      <c r="H49" s="17"/>
      <c r="I49" s="17"/>
      <c r="J49" s="17"/>
      <c r="K49" s="17"/>
      <c r="L49" s="17"/>
      <c r="M49" s="17"/>
      <c r="N49" s="29"/>
      <c r="O49" s="20">
        <v>20</v>
      </c>
      <c r="P49" s="20">
        <v>15</v>
      </c>
      <c r="Q49" s="20">
        <v>15</v>
      </c>
      <c r="R49" s="20">
        <v>30</v>
      </c>
      <c r="S49" s="20">
        <v>80</v>
      </c>
      <c r="T49" s="20">
        <v>80</v>
      </c>
      <c r="U49" s="29">
        <v>9</v>
      </c>
      <c r="V49" s="17"/>
      <c r="W49" s="17"/>
      <c r="X49" s="17"/>
      <c r="Y49" s="17"/>
      <c r="Z49" s="17"/>
      <c r="AA49" s="17"/>
      <c r="AB49" s="29"/>
      <c r="AC49" s="17"/>
      <c r="AD49" s="17"/>
      <c r="AE49" s="17"/>
      <c r="AF49" s="17"/>
      <c r="AG49" s="17"/>
      <c r="AH49" s="17"/>
      <c r="AI49" s="29"/>
      <c r="AJ49" s="17"/>
      <c r="AK49" s="17"/>
      <c r="AL49" s="17"/>
      <c r="AM49" s="17"/>
      <c r="AN49" s="17"/>
      <c r="AO49" s="17"/>
      <c r="AP49" s="29"/>
      <c r="AQ49" s="17"/>
      <c r="AR49" s="17"/>
      <c r="AS49" s="17"/>
      <c r="AT49" s="17"/>
      <c r="AU49" s="17"/>
      <c r="AV49" s="17"/>
      <c r="AW49" s="29"/>
      <c r="AX49" s="23" t="s">
        <v>71</v>
      </c>
    </row>
    <row r="50" spans="1:51" s="14" customFormat="1" ht="12" x14ac:dyDescent="0.25">
      <c r="A50" s="17">
        <v>35</v>
      </c>
      <c r="B50" s="31" t="s">
        <v>74</v>
      </c>
      <c r="C50" s="17">
        <f t="shared" si="18"/>
        <v>135</v>
      </c>
      <c r="D50" s="17">
        <f t="shared" si="19"/>
        <v>30</v>
      </c>
      <c r="E50" s="17">
        <f t="shared" si="20"/>
        <v>105</v>
      </c>
      <c r="F50" s="15" t="s">
        <v>31</v>
      </c>
      <c r="G50" s="15">
        <f t="shared" si="21"/>
        <v>5</v>
      </c>
      <c r="H50" s="17"/>
      <c r="I50" s="17"/>
      <c r="J50" s="17"/>
      <c r="K50" s="17"/>
      <c r="L50" s="17"/>
      <c r="M50" s="17"/>
      <c r="N50" s="29"/>
      <c r="O50" s="17"/>
      <c r="P50" s="17"/>
      <c r="Q50" s="17"/>
      <c r="R50" s="17"/>
      <c r="S50" s="17"/>
      <c r="T50" s="17"/>
      <c r="U50" s="29"/>
      <c r="V50" s="17"/>
      <c r="W50" s="17"/>
      <c r="X50" s="17"/>
      <c r="Y50" s="17"/>
      <c r="Z50" s="17"/>
      <c r="AA50" s="17"/>
      <c r="AB50" s="29"/>
      <c r="AC50" s="17">
        <v>20</v>
      </c>
      <c r="AD50" s="17">
        <v>10</v>
      </c>
      <c r="AE50" s="17">
        <v>10</v>
      </c>
      <c r="AF50" s="17">
        <v>15</v>
      </c>
      <c r="AG50" s="17">
        <v>40</v>
      </c>
      <c r="AH50" s="17">
        <v>40</v>
      </c>
      <c r="AI50" s="29">
        <v>5</v>
      </c>
      <c r="AJ50" s="17"/>
      <c r="AK50" s="17"/>
      <c r="AL50" s="17"/>
      <c r="AM50" s="17"/>
      <c r="AN50" s="17"/>
      <c r="AO50" s="17"/>
      <c r="AP50" s="29"/>
      <c r="AQ50" s="17"/>
      <c r="AR50" s="17"/>
      <c r="AS50" s="17"/>
      <c r="AT50" s="17"/>
      <c r="AU50" s="17"/>
      <c r="AV50" s="17"/>
      <c r="AW50" s="29"/>
      <c r="AX50" s="23" t="s">
        <v>75</v>
      </c>
    </row>
    <row r="51" spans="1:51" s="14" customFormat="1" ht="12.75" thickBot="1" x14ac:dyDescent="0.3">
      <c r="A51" s="17">
        <v>36</v>
      </c>
      <c r="B51" s="26" t="s">
        <v>76</v>
      </c>
      <c r="C51" s="17">
        <f t="shared" si="18"/>
        <v>50</v>
      </c>
      <c r="D51" s="17">
        <f t="shared" si="19"/>
        <v>20</v>
      </c>
      <c r="E51" s="17">
        <f t="shared" si="20"/>
        <v>30</v>
      </c>
      <c r="F51" s="15" t="s">
        <v>31</v>
      </c>
      <c r="G51" s="15">
        <f t="shared" si="21"/>
        <v>2</v>
      </c>
      <c r="H51" s="17"/>
      <c r="I51" s="17"/>
      <c r="J51" s="17"/>
      <c r="K51" s="17"/>
      <c r="L51" s="17"/>
      <c r="M51" s="17"/>
      <c r="N51" s="29"/>
      <c r="O51" s="17"/>
      <c r="P51" s="17"/>
      <c r="Q51" s="17"/>
      <c r="R51" s="17"/>
      <c r="S51" s="17"/>
      <c r="T51" s="17"/>
      <c r="U51" s="29"/>
      <c r="V51" s="17"/>
      <c r="W51" s="17"/>
      <c r="X51" s="17"/>
      <c r="Y51" s="17"/>
      <c r="Z51" s="17"/>
      <c r="AA51" s="17"/>
      <c r="AB51" s="29"/>
      <c r="AC51" s="17"/>
      <c r="AD51" s="17"/>
      <c r="AE51" s="17"/>
      <c r="AF51" s="17"/>
      <c r="AG51" s="17"/>
      <c r="AH51" s="17"/>
      <c r="AI51" s="29"/>
      <c r="AJ51" s="17"/>
      <c r="AK51" s="17"/>
      <c r="AL51" s="17"/>
      <c r="AM51" s="17"/>
      <c r="AN51" s="17"/>
      <c r="AO51" s="17"/>
      <c r="AP51" s="29"/>
      <c r="AQ51" s="17">
        <v>10</v>
      </c>
      <c r="AR51" s="17">
        <v>10</v>
      </c>
      <c r="AS51" s="17">
        <v>15</v>
      </c>
      <c r="AT51" s="17">
        <v>15</v>
      </c>
      <c r="AU51" s="17"/>
      <c r="AV51" s="17"/>
      <c r="AW51" s="27">
        <v>2</v>
      </c>
      <c r="AX51" s="24">
        <v>2</v>
      </c>
    </row>
    <row r="52" spans="1:51" s="14" customFormat="1" ht="12" x14ac:dyDescent="0.25">
      <c r="A52" s="17"/>
      <c r="B52" s="26"/>
      <c r="C52" s="17">
        <f>SUM(C41:C51)</f>
        <v>2670</v>
      </c>
      <c r="D52" s="17">
        <f t="shared" ref="D52:AW52" si="22">SUM(D41:D51)</f>
        <v>510</v>
      </c>
      <c r="E52" s="17">
        <f t="shared" si="22"/>
        <v>2160</v>
      </c>
      <c r="F52" s="17">
        <f t="shared" si="22"/>
        <v>0</v>
      </c>
      <c r="G52" s="17">
        <f t="shared" si="22"/>
        <v>103</v>
      </c>
      <c r="H52" s="17">
        <f t="shared" si="22"/>
        <v>0</v>
      </c>
      <c r="I52" s="17">
        <f t="shared" si="22"/>
        <v>0</v>
      </c>
      <c r="J52" s="17">
        <f t="shared" si="22"/>
        <v>0</v>
      </c>
      <c r="K52" s="17">
        <f t="shared" si="22"/>
        <v>0</v>
      </c>
      <c r="L52" s="17">
        <f t="shared" si="22"/>
        <v>0</v>
      </c>
      <c r="M52" s="17">
        <f t="shared" si="22"/>
        <v>0</v>
      </c>
      <c r="N52" s="17">
        <f t="shared" si="22"/>
        <v>0</v>
      </c>
      <c r="O52" s="17">
        <f t="shared" si="22"/>
        <v>20</v>
      </c>
      <c r="P52" s="17">
        <f t="shared" si="22"/>
        <v>15</v>
      </c>
      <c r="Q52" s="17">
        <f t="shared" si="22"/>
        <v>15</v>
      </c>
      <c r="R52" s="17">
        <f t="shared" si="22"/>
        <v>30</v>
      </c>
      <c r="S52" s="17">
        <f t="shared" si="22"/>
        <v>80</v>
      </c>
      <c r="T52" s="17">
        <f t="shared" si="22"/>
        <v>80</v>
      </c>
      <c r="U52" s="17">
        <f t="shared" si="22"/>
        <v>9</v>
      </c>
      <c r="V52" s="17">
        <f t="shared" si="22"/>
        <v>80</v>
      </c>
      <c r="W52" s="17">
        <f t="shared" si="22"/>
        <v>60</v>
      </c>
      <c r="X52" s="17">
        <f t="shared" si="22"/>
        <v>40</v>
      </c>
      <c r="Y52" s="17">
        <f t="shared" si="22"/>
        <v>40</v>
      </c>
      <c r="Z52" s="17">
        <f t="shared" si="22"/>
        <v>200</v>
      </c>
      <c r="AA52" s="17">
        <f t="shared" si="22"/>
        <v>200</v>
      </c>
      <c r="AB52" s="17">
        <f t="shared" si="22"/>
        <v>25</v>
      </c>
      <c r="AC52" s="17">
        <f t="shared" si="22"/>
        <v>75</v>
      </c>
      <c r="AD52" s="17">
        <f t="shared" si="22"/>
        <v>60</v>
      </c>
      <c r="AE52" s="17">
        <f t="shared" si="22"/>
        <v>50</v>
      </c>
      <c r="AF52" s="17">
        <f t="shared" si="22"/>
        <v>70</v>
      </c>
      <c r="AG52" s="17">
        <f t="shared" si="22"/>
        <v>280</v>
      </c>
      <c r="AH52" s="17">
        <f t="shared" si="22"/>
        <v>240</v>
      </c>
      <c r="AI52" s="17">
        <f t="shared" si="22"/>
        <v>30</v>
      </c>
      <c r="AJ52" s="17">
        <f t="shared" si="22"/>
        <v>60</v>
      </c>
      <c r="AK52" s="17">
        <f t="shared" si="22"/>
        <v>50</v>
      </c>
      <c r="AL52" s="17">
        <f t="shared" si="22"/>
        <v>35</v>
      </c>
      <c r="AM52" s="17">
        <f t="shared" si="22"/>
        <v>50</v>
      </c>
      <c r="AN52" s="17">
        <f t="shared" si="22"/>
        <v>160</v>
      </c>
      <c r="AO52" s="17">
        <f t="shared" si="22"/>
        <v>200</v>
      </c>
      <c r="AP52" s="17">
        <f t="shared" si="22"/>
        <v>20</v>
      </c>
      <c r="AQ52" s="17">
        <f t="shared" si="22"/>
        <v>50</v>
      </c>
      <c r="AR52" s="17">
        <f t="shared" si="22"/>
        <v>40</v>
      </c>
      <c r="AS52" s="17">
        <f t="shared" si="22"/>
        <v>35</v>
      </c>
      <c r="AT52" s="17">
        <f t="shared" si="22"/>
        <v>35</v>
      </c>
      <c r="AU52" s="17">
        <f t="shared" si="22"/>
        <v>160</v>
      </c>
      <c r="AV52" s="17">
        <f t="shared" si="22"/>
        <v>160</v>
      </c>
      <c r="AW52" s="17">
        <f t="shared" si="22"/>
        <v>19</v>
      </c>
      <c r="AX52" s="21"/>
    </row>
    <row r="53" spans="1:51" s="14" customFormat="1" ht="12.75" customHeight="1" x14ac:dyDescent="0.25">
      <c r="A53" s="152" t="s">
        <v>77</v>
      </c>
      <c r="B53" s="152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</row>
    <row r="54" spans="1:51" s="14" customFormat="1" ht="12" x14ac:dyDescent="0.25">
      <c r="A54" s="17">
        <v>37</v>
      </c>
      <c r="B54" s="28" t="s">
        <v>78</v>
      </c>
      <c r="C54" s="17">
        <f t="shared" ref="C54" si="23">SUM(D54:E54)</f>
        <v>10</v>
      </c>
      <c r="D54" s="17">
        <f t="shared" ref="D54" si="24">SUM(H54:I54,O54:P54,V54:W54,AC54:AD54,AJ54:AK54,AQ54:AR54)</f>
        <v>10</v>
      </c>
      <c r="E54" s="17">
        <f t="shared" ref="E54" si="25">SUM(J54:M54,Q54:T54,X54:AA54,AE54:AH54,AL54:AO54,AS54:AV54)</f>
        <v>0</v>
      </c>
      <c r="F54" s="16" t="s">
        <v>31</v>
      </c>
      <c r="G54" s="15">
        <f t="shared" si="21"/>
        <v>0</v>
      </c>
      <c r="H54" s="15">
        <v>10</v>
      </c>
      <c r="I54" s="15"/>
      <c r="J54" s="15"/>
      <c r="K54" s="15"/>
      <c r="L54" s="15"/>
      <c r="M54" s="15"/>
      <c r="N54" s="27"/>
      <c r="O54" s="15"/>
      <c r="P54" s="15"/>
      <c r="Q54" s="15"/>
      <c r="R54" s="15"/>
      <c r="S54" s="15"/>
      <c r="T54" s="15"/>
      <c r="U54" s="27"/>
      <c r="V54" s="15"/>
      <c r="W54" s="15"/>
      <c r="X54" s="15"/>
      <c r="Y54" s="15"/>
      <c r="Z54" s="15"/>
      <c r="AA54" s="15"/>
      <c r="AB54" s="27"/>
      <c r="AC54" s="15"/>
      <c r="AD54" s="15"/>
      <c r="AE54" s="15"/>
      <c r="AF54" s="15"/>
      <c r="AG54" s="15"/>
      <c r="AH54" s="15"/>
      <c r="AI54" s="27"/>
      <c r="AJ54" s="15"/>
      <c r="AK54" s="15"/>
      <c r="AL54" s="15"/>
      <c r="AM54" s="15"/>
      <c r="AN54" s="15"/>
      <c r="AO54" s="15"/>
      <c r="AP54" s="27"/>
      <c r="AQ54" s="15"/>
      <c r="AR54" s="15"/>
      <c r="AS54" s="15"/>
      <c r="AT54" s="15"/>
      <c r="AU54" s="15"/>
      <c r="AV54" s="15"/>
      <c r="AW54" s="27"/>
    </row>
    <row r="55" spans="1:51" s="14" customFormat="1" ht="12" x14ac:dyDescent="0.25">
      <c r="A55" s="17">
        <v>38</v>
      </c>
      <c r="B55" s="28" t="s">
        <v>79</v>
      </c>
      <c r="C55" s="17">
        <f t="shared" ref="C55:C57" si="26">SUM(D55:E55)</f>
        <v>10</v>
      </c>
      <c r="D55" s="17">
        <f t="shared" ref="D55:D57" si="27">SUM(H55:I55,O55:P55,V55:W55,AC55:AD55,AJ55:AK55,AQ55:AR55)</f>
        <v>10</v>
      </c>
      <c r="E55" s="17">
        <f t="shared" ref="E55:E57" si="28">SUM(J55:M55,Q55:T55,X55:AA55,AE55:AH55,AL55:AO55,AS55:AV55)</f>
        <v>0</v>
      </c>
      <c r="F55" s="16" t="s">
        <v>31</v>
      </c>
      <c r="G55" s="15">
        <f t="shared" si="21"/>
        <v>1</v>
      </c>
      <c r="H55" s="15"/>
      <c r="I55" s="15"/>
      <c r="J55" s="15"/>
      <c r="K55" s="15"/>
      <c r="L55" s="15"/>
      <c r="M55" s="15"/>
      <c r="N55" s="27"/>
      <c r="O55" s="15"/>
      <c r="P55" s="15"/>
      <c r="Q55" s="15"/>
      <c r="R55" s="15"/>
      <c r="S55" s="15"/>
      <c r="T55" s="15"/>
      <c r="U55" s="27"/>
      <c r="V55" s="15"/>
      <c r="W55" s="15"/>
      <c r="X55" s="15"/>
      <c r="Y55" s="15"/>
      <c r="Z55" s="15"/>
      <c r="AA55" s="15"/>
      <c r="AB55" s="27"/>
      <c r="AC55" s="15"/>
      <c r="AD55" s="15"/>
      <c r="AE55" s="15"/>
      <c r="AF55" s="15"/>
      <c r="AG55" s="15"/>
      <c r="AH55" s="15"/>
      <c r="AI55" s="27"/>
      <c r="AJ55" s="15">
        <v>10</v>
      </c>
      <c r="AK55" s="15"/>
      <c r="AL55" s="15"/>
      <c r="AM55" s="15"/>
      <c r="AN55" s="15"/>
      <c r="AO55" s="15"/>
      <c r="AP55" s="27">
        <v>1</v>
      </c>
      <c r="AQ55" s="15"/>
      <c r="AR55" s="15"/>
      <c r="AS55" s="15"/>
      <c r="AT55" s="15"/>
      <c r="AU55" s="15"/>
      <c r="AV55" s="15"/>
      <c r="AW55" s="27"/>
    </row>
    <row r="56" spans="1:51" s="14" customFormat="1" ht="24" x14ac:dyDescent="0.25">
      <c r="A56" s="17">
        <v>39</v>
      </c>
      <c r="B56" s="26" t="s">
        <v>80</v>
      </c>
      <c r="C56" s="17">
        <f t="shared" si="26"/>
        <v>30</v>
      </c>
      <c r="D56" s="17">
        <f t="shared" si="27"/>
        <v>0</v>
      </c>
      <c r="E56" s="17">
        <f t="shared" si="28"/>
        <v>30</v>
      </c>
      <c r="F56" s="15" t="s">
        <v>31</v>
      </c>
      <c r="G56" s="15">
        <f t="shared" si="21"/>
        <v>2</v>
      </c>
      <c r="H56" s="15"/>
      <c r="I56" s="15"/>
      <c r="J56" s="15"/>
      <c r="K56" s="15"/>
      <c r="L56" s="15"/>
      <c r="M56" s="15"/>
      <c r="N56" s="27"/>
      <c r="O56" s="15"/>
      <c r="P56" s="15"/>
      <c r="Q56" s="15"/>
      <c r="R56" s="15"/>
      <c r="S56" s="15"/>
      <c r="T56" s="15"/>
      <c r="U56" s="27"/>
      <c r="V56" s="15"/>
      <c r="W56" s="15"/>
      <c r="X56" s="15"/>
      <c r="Y56" s="15"/>
      <c r="Z56" s="15"/>
      <c r="AA56" s="15"/>
      <c r="AB56" s="27"/>
      <c r="AC56" s="15"/>
      <c r="AD56" s="15"/>
      <c r="AE56" s="15"/>
      <c r="AF56" s="15"/>
      <c r="AG56" s="15"/>
      <c r="AH56" s="15"/>
      <c r="AI56" s="27"/>
      <c r="AJ56" s="15"/>
      <c r="AK56" s="15"/>
      <c r="AL56" s="15"/>
      <c r="AM56" s="15"/>
      <c r="AN56" s="15"/>
      <c r="AO56" s="15"/>
      <c r="AP56" s="27"/>
      <c r="AQ56" s="15"/>
      <c r="AR56" s="15"/>
      <c r="AS56" s="15">
        <v>30</v>
      </c>
      <c r="AT56" s="15"/>
      <c r="AU56" s="15"/>
      <c r="AV56" s="15"/>
      <c r="AW56" s="27">
        <v>2</v>
      </c>
    </row>
    <row r="57" spans="1:51" s="14" customFormat="1" ht="24" x14ac:dyDescent="0.25">
      <c r="A57" s="17">
        <v>40</v>
      </c>
      <c r="B57" s="26" t="s">
        <v>91</v>
      </c>
      <c r="C57" s="17">
        <f t="shared" si="26"/>
        <v>20</v>
      </c>
      <c r="D57" s="17">
        <f t="shared" si="27"/>
        <v>0</v>
      </c>
      <c r="E57" s="17">
        <f t="shared" si="28"/>
        <v>20</v>
      </c>
      <c r="F57" s="15" t="s">
        <v>28</v>
      </c>
      <c r="G57" s="15">
        <f t="shared" si="21"/>
        <v>5</v>
      </c>
      <c r="H57" s="15"/>
      <c r="I57" s="15"/>
      <c r="J57" s="15"/>
      <c r="K57" s="15"/>
      <c r="L57" s="15"/>
      <c r="M57" s="15"/>
      <c r="N57" s="27"/>
      <c r="O57" s="15"/>
      <c r="P57" s="15"/>
      <c r="Q57" s="15"/>
      <c r="R57" s="15"/>
      <c r="S57" s="15"/>
      <c r="T57" s="15"/>
      <c r="U57" s="27"/>
      <c r="V57" s="15"/>
      <c r="W57" s="15"/>
      <c r="X57" s="15"/>
      <c r="Y57" s="15"/>
      <c r="Z57" s="15"/>
      <c r="AA57" s="15"/>
      <c r="AB57" s="27"/>
      <c r="AC57" s="15"/>
      <c r="AD57" s="15"/>
      <c r="AE57" s="15"/>
      <c r="AF57" s="15"/>
      <c r="AG57" s="15"/>
      <c r="AH57" s="15"/>
      <c r="AI57" s="27"/>
      <c r="AJ57" s="15"/>
      <c r="AK57" s="15"/>
      <c r="AL57" s="15"/>
      <c r="AM57" s="15">
        <v>10</v>
      </c>
      <c r="AN57" s="15"/>
      <c r="AO57" s="15"/>
      <c r="AP57" s="27">
        <v>1</v>
      </c>
      <c r="AQ57" s="15"/>
      <c r="AR57" s="15"/>
      <c r="AS57" s="15"/>
      <c r="AT57" s="15">
        <v>10</v>
      </c>
      <c r="AU57" s="15"/>
      <c r="AV57" s="15"/>
      <c r="AW57" s="27">
        <v>4</v>
      </c>
    </row>
    <row r="58" spans="1:51" s="14" customFormat="1" ht="12" x14ac:dyDescent="0.25">
      <c r="A58" s="17"/>
      <c r="B58" s="26"/>
      <c r="C58" s="17">
        <f t="shared" ref="C58:AW58" si="29">SUM(C54:C57)</f>
        <v>70</v>
      </c>
      <c r="D58" s="17">
        <f t="shared" si="29"/>
        <v>20</v>
      </c>
      <c r="E58" s="17">
        <f t="shared" si="29"/>
        <v>50</v>
      </c>
      <c r="F58" s="17">
        <f t="shared" si="29"/>
        <v>0</v>
      </c>
      <c r="G58" s="17">
        <f t="shared" si="29"/>
        <v>8</v>
      </c>
      <c r="H58" s="17">
        <f t="shared" si="29"/>
        <v>10</v>
      </c>
      <c r="I58" s="17">
        <f t="shared" si="29"/>
        <v>0</v>
      </c>
      <c r="J58" s="17">
        <f t="shared" si="29"/>
        <v>0</v>
      </c>
      <c r="K58" s="17">
        <f t="shared" si="29"/>
        <v>0</v>
      </c>
      <c r="L58" s="17">
        <f t="shared" si="29"/>
        <v>0</v>
      </c>
      <c r="M58" s="17">
        <f t="shared" si="29"/>
        <v>0</v>
      </c>
      <c r="N58" s="17">
        <f t="shared" si="29"/>
        <v>0</v>
      </c>
      <c r="O58" s="17">
        <f t="shared" si="29"/>
        <v>0</v>
      </c>
      <c r="P58" s="17">
        <f t="shared" si="29"/>
        <v>0</v>
      </c>
      <c r="Q58" s="17">
        <f t="shared" si="29"/>
        <v>0</v>
      </c>
      <c r="R58" s="17">
        <f t="shared" si="29"/>
        <v>0</v>
      </c>
      <c r="S58" s="17">
        <f t="shared" si="29"/>
        <v>0</v>
      </c>
      <c r="T58" s="17">
        <f t="shared" si="29"/>
        <v>0</v>
      </c>
      <c r="U58" s="17">
        <f t="shared" si="29"/>
        <v>0</v>
      </c>
      <c r="V58" s="17">
        <f t="shared" si="29"/>
        <v>0</v>
      </c>
      <c r="W58" s="17">
        <f t="shared" si="29"/>
        <v>0</v>
      </c>
      <c r="X58" s="17">
        <f t="shared" si="29"/>
        <v>0</v>
      </c>
      <c r="Y58" s="17">
        <f t="shared" si="29"/>
        <v>0</v>
      </c>
      <c r="Z58" s="17">
        <f t="shared" si="29"/>
        <v>0</v>
      </c>
      <c r="AA58" s="17">
        <f t="shared" si="29"/>
        <v>0</v>
      </c>
      <c r="AB58" s="17">
        <f t="shared" si="29"/>
        <v>0</v>
      </c>
      <c r="AC58" s="17">
        <f t="shared" si="29"/>
        <v>0</v>
      </c>
      <c r="AD58" s="17">
        <f t="shared" si="29"/>
        <v>0</v>
      </c>
      <c r="AE58" s="17">
        <f t="shared" si="29"/>
        <v>0</v>
      </c>
      <c r="AF58" s="17">
        <f t="shared" si="29"/>
        <v>0</v>
      </c>
      <c r="AG58" s="17">
        <f t="shared" si="29"/>
        <v>0</v>
      </c>
      <c r="AH58" s="17">
        <f t="shared" si="29"/>
        <v>0</v>
      </c>
      <c r="AI58" s="17">
        <f t="shared" si="29"/>
        <v>0</v>
      </c>
      <c r="AJ58" s="17">
        <f t="shared" si="29"/>
        <v>10</v>
      </c>
      <c r="AK58" s="17">
        <f t="shared" si="29"/>
        <v>0</v>
      </c>
      <c r="AL58" s="17">
        <f t="shared" si="29"/>
        <v>0</v>
      </c>
      <c r="AM58" s="17">
        <f t="shared" si="29"/>
        <v>10</v>
      </c>
      <c r="AN58" s="17">
        <f t="shared" si="29"/>
        <v>0</v>
      </c>
      <c r="AO58" s="17">
        <f t="shared" si="29"/>
        <v>0</v>
      </c>
      <c r="AP58" s="17">
        <f t="shared" si="29"/>
        <v>2</v>
      </c>
      <c r="AQ58" s="17">
        <f t="shared" si="29"/>
        <v>0</v>
      </c>
      <c r="AR58" s="17">
        <f t="shared" si="29"/>
        <v>0</v>
      </c>
      <c r="AS58" s="17">
        <f t="shared" si="29"/>
        <v>30</v>
      </c>
      <c r="AT58" s="17">
        <f t="shared" si="29"/>
        <v>10</v>
      </c>
      <c r="AU58" s="17">
        <f t="shared" si="29"/>
        <v>0</v>
      </c>
      <c r="AV58" s="17">
        <f t="shared" si="29"/>
        <v>0</v>
      </c>
      <c r="AW58" s="17">
        <f t="shared" si="29"/>
        <v>6</v>
      </c>
    </row>
    <row r="59" spans="1:51" s="14" customFormat="1" ht="12" x14ac:dyDescent="0.25">
      <c r="A59" s="148" t="s">
        <v>82</v>
      </c>
      <c r="B59" s="148"/>
      <c r="C59" s="33">
        <f t="shared" ref="C59:AW59" si="30">SUM(C18,C29,C39,C52,C58)</f>
        <v>4840</v>
      </c>
      <c r="D59" s="33">
        <f t="shared" si="30"/>
        <v>1315</v>
      </c>
      <c r="E59" s="33">
        <f t="shared" si="30"/>
        <v>3525</v>
      </c>
      <c r="F59" s="33">
        <f t="shared" si="30"/>
        <v>0</v>
      </c>
      <c r="G59" s="33">
        <f t="shared" si="30"/>
        <v>192</v>
      </c>
      <c r="H59" s="33">
        <f t="shared" si="30"/>
        <v>160</v>
      </c>
      <c r="I59" s="33">
        <f t="shared" si="30"/>
        <v>120</v>
      </c>
      <c r="J59" s="33">
        <f t="shared" si="30"/>
        <v>205</v>
      </c>
      <c r="K59" s="33">
        <f t="shared" si="30"/>
        <v>115</v>
      </c>
      <c r="L59" s="33">
        <f t="shared" si="30"/>
        <v>80</v>
      </c>
      <c r="M59" s="33">
        <f t="shared" si="30"/>
        <v>120</v>
      </c>
      <c r="N59" s="33">
        <f t="shared" si="30"/>
        <v>30</v>
      </c>
      <c r="O59" s="33">
        <f t="shared" si="30"/>
        <v>133</v>
      </c>
      <c r="P59" s="33">
        <f t="shared" si="30"/>
        <v>107</v>
      </c>
      <c r="Q59" s="33">
        <f t="shared" si="30"/>
        <v>45</v>
      </c>
      <c r="R59" s="33">
        <f t="shared" si="30"/>
        <v>135</v>
      </c>
      <c r="S59" s="33">
        <f t="shared" si="30"/>
        <v>200</v>
      </c>
      <c r="T59" s="33">
        <f t="shared" si="30"/>
        <v>280</v>
      </c>
      <c r="U59" s="33">
        <f t="shared" si="30"/>
        <v>33</v>
      </c>
      <c r="V59" s="33">
        <f t="shared" si="30"/>
        <v>105</v>
      </c>
      <c r="W59" s="33">
        <f t="shared" si="30"/>
        <v>85</v>
      </c>
      <c r="X59" s="33">
        <f t="shared" si="30"/>
        <v>85</v>
      </c>
      <c r="Y59" s="33">
        <f t="shared" si="30"/>
        <v>65</v>
      </c>
      <c r="Z59" s="33">
        <f t="shared" si="30"/>
        <v>220</v>
      </c>
      <c r="AA59" s="33">
        <f t="shared" si="30"/>
        <v>200</v>
      </c>
      <c r="AB59" s="33">
        <f t="shared" si="30"/>
        <v>32</v>
      </c>
      <c r="AC59" s="33">
        <f t="shared" si="30"/>
        <v>115</v>
      </c>
      <c r="AD59" s="33">
        <f t="shared" si="30"/>
        <v>110</v>
      </c>
      <c r="AE59" s="33">
        <f t="shared" si="30"/>
        <v>95</v>
      </c>
      <c r="AF59" s="33">
        <f t="shared" si="30"/>
        <v>110</v>
      </c>
      <c r="AG59" s="33">
        <f t="shared" si="30"/>
        <v>280</v>
      </c>
      <c r="AH59" s="33">
        <f t="shared" si="30"/>
        <v>240</v>
      </c>
      <c r="AI59" s="33">
        <f t="shared" si="30"/>
        <v>35</v>
      </c>
      <c r="AJ59" s="33">
        <f t="shared" si="30"/>
        <v>130</v>
      </c>
      <c r="AK59" s="33">
        <f t="shared" si="30"/>
        <v>100</v>
      </c>
      <c r="AL59" s="33">
        <f t="shared" si="30"/>
        <v>65</v>
      </c>
      <c r="AM59" s="33">
        <f t="shared" si="30"/>
        <v>135</v>
      </c>
      <c r="AN59" s="33">
        <f t="shared" si="30"/>
        <v>160</v>
      </c>
      <c r="AO59" s="33">
        <f t="shared" si="30"/>
        <v>200</v>
      </c>
      <c r="AP59" s="33">
        <f t="shared" si="30"/>
        <v>31</v>
      </c>
      <c r="AQ59" s="33">
        <f t="shared" si="30"/>
        <v>90</v>
      </c>
      <c r="AR59" s="33">
        <f t="shared" si="30"/>
        <v>60</v>
      </c>
      <c r="AS59" s="33">
        <f t="shared" si="30"/>
        <v>110</v>
      </c>
      <c r="AT59" s="33">
        <f t="shared" si="30"/>
        <v>60</v>
      </c>
      <c r="AU59" s="33">
        <f t="shared" si="30"/>
        <v>160</v>
      </c>
      <c r="AV59" s="33">
        <f t="shared" si="30"/>
        <v>160</v>
      </c>
      <c r="AW59" s="33">
        <f t="shared" si="30"/>
        <v>31</v>
      </c>
    </row>
    <row r="60" spans="1:51" s="14" customFormat="1" ht="15.75" x14ac:dyDescent="0.25">
      <c r="A60" s="148" t="s">
        <v>83</v>
      </c>
      <c r="B60" s="148"/>
      <c r="C60" s="148"/>
      <c r="D60" s="148"/>
      <c r="E60" s="148"/>
      <c r="F60" s="148"/>
      <c r="G60" s="148"/>
      <c r="H60" s="144">
        <v>800</v>
      </c>
      <c r="I60" s="144"/>
      <c r="J60" s="144"/>
      <c r="K60" s="144"/>
      <c r="L60" s="144"/>
      <c r="M60" s="144"/>
      <c r="N60" s="144"/>
      <c r="O60" s="144">
        <v>895</v>
      </c>
      <c r="P60" s="144"/>
      <c r="Q60" s="144"/>
      <c r="R60" s="144"/>
      <c r="S60" s="144"/>
      <c r="T60" s="144"/>
      <c r="U60" s="144"/>
      <c r="V60" s="144">
        <v>800</v>
      </c>
      <c r="W60" s="144"/>
      <c r="X60" s="144"/>
      <c r="Y60" s="144"/>
      <c r="Z60" s="144"/>
      <c r="AA60" s="144"/>
      <c r="AB60" s="144"/>
      <c r="AC60" s="144">
        <v>1005</v>
      </c>
      <c r="AD60" s="144"/>
      <c r="AE60" s="144"/>
      <c r="AF60" s="144"/>
      <c r="AG60" s="144"/>
      <c r="AH60" s="144"/>
      <c r="AI60" s="144"/>
      <c r="AJ60" s="144">
        <v>810</v>
      </c>
      <c r="AK60" s="144"/>
      <c r="AL60" s="144"/>
      <c r="AM60" s="144"/>
      <c r="AN60" s="144"/>
      <c r="AO60" s="144"/>
      <c r="AP60" s="144"/>
      <c r="AQ60" s="144">
        <v>660</v>
      </c>
      <c r="AR60" s="144"/>
      <c r="AS60" s="144"/>
      <c r="AT60" s="144"/>
      <c r="AU60" s="144"/>
      <c r="AV60" s="144"/>
      <c r="AW60" s="144"/>
    </row>
    <row r="61" spans="1:51" s="14" customFormat="1" ht="15.75" x14ac:dyDescent="0.25">
      <c r="A61" s="145" t="s">
        <v>84</v>
      </c>
      <c r="B61" s="145"/>
      <c r="C61" s="145"/>
      <c r="D61" s="145"/>
      <c r="E61" s="145"/>
      <c r="F61" s="145"/>
      <c r="G61" s="145"/>
      <c r="H61" s="144">
        <v>1695</v>
      </c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>
        <v>1805</v>
      </c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>
        <v>1470</v>
      </c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</row>
    <row r="62" spans="1:51" s="14" customFormat="1" ht="15.75" x14ac:dyDescent="0.25">
      <c r="A62" s="145" t="s">
        <v>85</v>
      </c>
      <c r="B62" s="145"/>
      <c r="C62" s="145"/>
      <c r="D62" s="145"/>
      <c r="E62" s="145"/>
      <c r="F62" s="145"/>
      <c r="G62" s="145"/>
      <c r="H62" s="144">
        <v>4</v>
      </c>
      <c r="I62" s="144"/>
      <c r="J62" s="144"/>
      <c r="K62" s="144"/>
      <c r="L62" s="144"/>
      <c r="M62" s="144"/>
      <c r="N62" s="144"/>
      <c r="O62" s="144">
        <v>4</v>
      </c>
      <c r="P62" s="144"/>
      <c r="Q62" s="144"/>
      <c r="R62" s="144"/>
      <c r="S62" s="144"/>
      <c r="T62" s="144"/>
      <c r="U62" s="144"/>
      <c r="V62" s="144">
        <v>3</v>
      </c>
      <c r="W62" s="144"/>
      <c r="X62" s="144"/>
      <c r="Y62" s="144"/>
      <c r="Z62" s="144"/>
      <c r="AA62" s="144"/>
      <c r="AB62" s="144"/>
      <c r="AC62" s="144">
        <v>4</v>
      </c>
      <c r="AD62" s="144"/>
      <c r="AE62" s="144"/>
      <c r="AF62" s="144"/>
      <c r="AG62" s="144"/>
      <c r="AH62" s="144"/>
      <c r="AI62" s="144"/>
      <c r="AJ62" s="144">
        <v>3</v>
      </c>
      <c r="AK62" s="144"/>
      <c r="AL62" s="144"/>
      <c r="AM62" s="144"/>
      <c r="AN62" s="144"/>
      <c r="AO62" s="144"/>
      <c r="AP62" s="144"/>
      <c r="AQ62" s="144">
        <v>4</v>
      </c>
      <c r="AR62" s="144"/>
      <c r="AS62" s="144"/>
      <c r="AT62" s="144"/>
      <c r="AU62" s="144"/>
      <c r="AV62" s="144"/>
      <c r="AW62" s="144"/>
    </row>
    <row r="63" spans="1:51" s="18" customFormat="1" x14ac:dyDescent="0.25">
      <c r="A63" s="3"/>
      <c r="B63" s="5" t="s">
        <v>86</v>
      </c>
      <c r="C63" s="5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5"/>
      <c r="AT63" s="5"/>
      <c r="AU63" s="3"/>
      <c r="AV63" s="3"/>
      <c r="AW63" s="5"/>
      <c r="AY63" s="18">
        <f>SUM(H59,O59,V59,AC59,AJ59,AQ59)</f>
        <v>733</v>
      </c>
    </row>
    <row r="64" spans="1:51" s="18" customFormat="1" x14ac:dyDescent="0.25">
      <c r="A64" s="3"/>
      <c r="B64" s="5" t="s">
        <v>87</v>
      </c>
      <c r="C64" s="5"/>
      <c r="D64" s="5"/>
      <c r="E64" s="5"/>
      <c r="F64" s="5"/>
      <c r="G64" s="5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6"/>
      <c r="T64" s="6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5"/>
      <c r="AT64" s="5"/>
      <c r="AU64" s="3"/>
      <c r="AV64" s="3"/>
      <c r="AW64" s="5"/>
    </row>
    <row r="65" spans="1:49" ht="16.5" customHeight="1" x14ac:dyDescent="0.25">
      <c r="A65" s="147" t="s">
        <v>90</v>
      </c>
      <c r="B65" s="147"/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7"/>
      <c r="U65" s="147"/>
      <c r="V65" s="147"/>
      <c r="W65" s="147"/>
      <c r="X65" s="147"/>
      <c r="Y65" s="147"/>
      <c r="Z65" s="147"/>
      <c r="AA65" s="147"/>
      <c r="AB65" s="147"/>
      <c r="AC65" s="147"/>
      <c r="AD65" s="147"/>
      <c r="AE65" s="147"/>
      <c r="AF65" s="147"/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</row>
    <row r="66" spans="1:49" s="14" customFormat="1" ht="12" x14ac:dyDescent="0.25">
      <c r="A66" s="34">
        <v>41</v>
      </c>
      <c r="B66" s="35" t="s">
        <v>81</v>
      </c>
      <c r="C66" s="34">
        <f t="shared" ref="C66" si="31">SUM(D66:E66)</f>
        <v>60</v>
      </c>
      <c r="D66" s="36">
        <f t="shared" ref="D66" si="32">SUM(H66:I66,O66:P66,V66:W66,AC66:AD66,AJ66:AK66,AQ66:AR66)</f>
        <v>0</v>
      </c>
      <c r="E66" s="37">
        <f t="shared" ref="E66" si="33">SUM(J66:M66,Q66:T66,X66:AA66,AE66:AH66,AL66:AO66,AS66:AV66)</f>
        <v>60</v>
      </c>
      <c r="F66" s="38" t="s">
        <v>31</v>
      </c>
      <c r="G66" s="39">
        <f t="shared" ref="G66" si="34">SUM(N66,U66,AB66,AI66,AP66,AW66)</f>
        <v>0</v>
      </c>
      <c r="H66" s="40"/>
      <c r="I66" s="41"/>
      <c r="J66" s="41"/>
      <c r="K66" s="41"/>
      <c r="L66" s="41"/>
      <c r="M66" s="42"/>
      <c r="N66" s="43"/>
      <c r="O66" s="40"/>
      <c r="P66" s="41"/>
      <c r="Q66" s="41"/>
      <c r="R66" s="41"/>
      <c r="S66" s="41"/>
      <c r="T66" s="42"/>
      <c r="U66" s="43"/>
      <c r="V66" s="40"/>
      <c r="W66" s="41"/>
      <c r="X66" s="41">
        <v>30</v>
      </c>
      <c r="Y66" s="41"/>
      <c r="Z66" s="41"/>
      <c r="AA66" s="42"/>
      <c r="AB66" s="43"/>
      <c r="AC66" s="40"/>
      <c r="AD66" s="41"/>
      <c r="AE66" s="41">
        <v>30</v>
      </c>
      <c r="AF66" s="41"/>
      <c r="AG66" s="41"/>
      <c r="AH66" s="42"/>
      <c r="AI66" s="43"/>
      <c r="AJ66" s="40"/>
      <c r="AK66" s="41"/>
      <c r="AL66" s="41"/>
      <c r="AM66" s="41"/>
      <c r="AN66" s="41"/>
      <c r="AO66" s="37"/>
      <c r="AP66" s="43"/>
      <c r="AQ66" s="40"/>
      <c r="AR66" s="41"/>
      <c r="AS66" s="41"/>
      <c r="AT66" s="41"/>
      <c r="AU66" s="41"/>
      <c r="AV66" s="42"/>
      <c r="AW66" s="43"/>
    </row>
    <row r="67" spans="1:49" x14ac:dyDescent="0.25">
      <c r="A67" s="3"/>
      <c r="B67" s="5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4"/>
      <c r="AT67" s="4"/>
      <c r="AU67" s="3"/>
      <c r="AV67" s="3"/>
      <c r="AW67" s="4"/>
    </row>
    <row r="68" spans="1:49" x14ac:dyDescent="0.25">
      <c r="A68" s="3"/>
      <c r="B68" s="5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4"/>
      <c r="AT68" s="4"/>
      <c r="AU68" s="3"/>
      <c r="AV68" s="3"/>
      <c r="AW68" s="4"/>
    </row>
    <row r="69" spans="1:49" x14ac:dyDescent="0.25">
      <c r="A69" s="3"/>
      <c r="B69" s="5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146"/>
      <c r="V69" s="146"/>
      <c r="W69" s="146"/>
      <c r="X69" s="146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4"/>
      <c r="AT69" s="4"/>
      <c r="AU69" s="3"/>
      <c r="AV69" s="3"/>
      <c r="AW69" s="4"/>
    </row>
    <row r="70" spans="1:49" x14ac:dyDescent="0.25">
      <c r="A70" s="3"/>
      <c r="B70" s="5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4"/>
      <c r="AT70" s="4"/>
      <c r="AU70" s="3"/>
      <c r="AV70" s="3"/>
      <c r="AW70" s="4"/>
    </row>
    <row r="71" spans="1:49" x14ac:dyDescent="0.25">
      <c r="A71" s="3"/>
      <c r="B71" s="5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4"/>
      <c r="AT71" s="4"/>
      <c r="AU71" s="3"/>
      <c r="AV71" s="3"/>
      <c r="AW71" s="4"/>
    </row>
    <row r="72" spans="1:49" x14ac:dyDescent="0.25">
      <c r="A72" s="3"/>
      <c r="B72" s="7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4"/>
      <c r="AT72" s="4"/>
      <c r="AU72" s="3"/>
      <c r="AV72" s="3"/>
      <c r="AW72" s="4"/>
    </row>
    <row r="73" spans="1:49" x14ac:dyDescent="0.25">
      <c r="A73" s="3"/>
      <c r="B73" s="7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4"/>
      <c r="AT73" s="4"/>
      <c r="AU73" s="3"/>
      <c r="AV73" s="3"/>
      <c r="AW73" s="4"/>
    </row>
    <row r="74" spans="1:49" x14ac:dyDescent="0.25">
      <c r="A74" s="3"/>
      <c r="B74" s="5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4"/>
      <c r="AT74" s="4"/>
      <c r="AU74" s="3"/>
      <c r="AV74" s="3"/>
      <c r="AW74" s="4"/>
    </row>
    <row r="75" spans="1:49" x14ac:dyDescent="0.25">
      <c r="A75" s="3"/>
      <c r="B75" s="7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4"/>
      <c r="AT75" s="4"/>
      <c r="AU75" s="3"/>
      <c r="AV75" s="3"/>
      <c r="AW75" s="4"/>
    </row>
    <row r="76" spans="1:49" x14ac:dyDescent="0.25">
      <c r="A76" s="3"/>
      <c r="B76" s="143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8"/>
      <c r="AU76" s="8"/>
      <c r="AV76" s="8"/>
      <c r="AW76" s="4"/>
    </row>
    <row r="77" spans="1:49" ht="15.75" x14ac:dyDescent="0.25">
      <c r="A77" s="3"/>
      <c r="B77" s="9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4"/>
      <c r="AT77" s="4"/>
      <c r="AU77" s="3"/>
      <c r="AV77" s="3"/>
      <c r="AW77" s="4"/>
    </row>
    <row r="78" spans="1:49" x14ac:dyDescent="0.25">
      <c r="A78" s="4"/>
      <c r="B78" s="4"/>
      <c r="C78" s="10"/>
      <c r="D78" s="4"/>
      <c r="E78" s="4"/>
      <c r="F78" s="11"/>
      <c r="G78" s="11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</row>
    <row r="89" spans="3:7" x14ac:dyDescent="0.25">
      <c r="C89" s="1"/>
      <c r="F89" s="1"/>
      <c r="G89" s="1"/>
    </row>
    <row r="90" spans="3:7" x14ac:dyDescent="0.25">
      <c r="C90" s="1"/>
      <c r="F90" s="1"/>
      <c r="G90" s="1"/>
    </row>
    <row r="91" spans="3:7" x14ac:dyDescent="0.25">
      <c r="C91" s="1"/>
      <c r="F91" s="1"/>
      <c r="G91" s="1"/>
    </row>
    <row r="92" spans="3:7" x14ac:dyDescent="0.25">
      <c r="C92" s="1"/>
      <c r="F92" s="1"/>
      <c r="G92" s="1"/>
    </row>
    <row r="93" spans="3:7" x14ac:dyDescent="0.25">
      <c r="C93" s="1"/>
      <c r="F93" s="1"/>
      <c r="G93" s="1"/>
    </row>
    <row r="94" spans="3:7" x14ac:dyDescent="0.25">
      <c r="C94" s="1"/>
      <c r="F94" s="1"/>
      <c r="G94" s="1"/>
    </row>
    <row r="95" spans="3:7" x14ac:dyDescent="0.25">
      <c r="C95" s="1"/>
      <c r="F95" s="1"/>
      <c r="G95" s="1"/>
    </row>
    <row r="96" spans="3:7" x14ac:dyDescent="0.25">
      <c r="C96" s="1"/>
      <c r="F96" s="1"/>
      <c r="G96" s="1"/>
    </row>
    <row r="97" spans="3:7" x14ac:dyDescent="0.25">
      <c r="C97" s="1"/>
      <c r="F97" s="1"/>
      <c r="G97" s="1"/>
    </row>
    <row r="98" spans="3:7" x14ac:dyDescent="0.25">
      <c r="C98" s="1"/>
      <c r="F98" s="1"/>
      <c r="G98" s="1"/>
    </row>
    <row r="99" spans="3:7" x14ac:dyDescent="0.25">
      <c r="C99" s="1"/>
      <c r="F99" s="1"/>
      <c r="G99" s="1"/>
    </row>
    <row r="100" spans="3:7" x14ac:dyDescent="0.25">
      <c r="C100" s="1"/>
      <c r="F100" s="1"/>
      <c r="G100" s="1"/>
    </row>
    <row r="101" spans="3:7" x14ac:dyDescent="0.25">
      <c r="C101" s="1"/>
      <c r="F101" s="1"/>
      <c r="G101" s="1"/>
    </row>
    <row r="102" spans="3:7" x14ac:dyDescent="0.25">
      <c r="C102" s="1"/>
      <c r="F102" s="1"/>
      <c r="G102" s="1"/>
    </row>
    <row r="103" spans="3:7" x14ac:dyDescent="0.25">
      <c r="C103" s="1"/>
      <c r="F103" s="1"/>
      <c r="G103" s="1"/>
    </row>
    <row r="104" spans="3:7" x14ac:dyDescent="0.25">
      <c r="C104" s="1"/>
      <c r="F104" s="1"/>
      <c r="G104" s="1"/>
    </row>
    <row r="105" spans="3:7" x14ac:dyDescent="0.25">
      <c r="C105" s="1"/>
      <c r="F105" s="1"/>
      <c r="G105" s="1"/>
    </row>
    <row r="106" spans="3:7" x14ac:dyDescent="0.25">
      <c r="C106" s="1"/>
      <c r="F106" s="1"/>
      <c r="G106" s="1"/>
    </row>
    <row r="107" spans="3:7" x14ac:dyDescent="0.25">
      <c r="C107" s="1"/>
      <c r="F107" s="1"/>
      <c r="G107" s="1"/>
    </row>
    <row r="108" spans="3:7" x14ac:dyDescent="0.25">
      <c r="C108" s="1"/>
      <c r="F108" s="1"/>
      <c r="G108" s="1"/>
    </row>
    <row r="109" spans="3:7" x14ac:dyDescent="0.25">
      <c r="C109" s="1"/>
      <c r="F109" s="1"/>
      <c r="G109" s="1"/>
    </row>
    <row r="110" spans="3:7" x14ac:dyDescent="0.25">
      <c r="C110" s="1"/>
      <c r="F110" s="1"/>
      <c r="G110" s="1"/>
    </row>
    <row r="111" spans="3:7" x14ac:dyDescent="0.25">
      <c r="C111" s="1"/>
      <c r="F111" s="1"/>
      <c r="G111" s="1"/>
    </row>
    <row r="112" spans="3:7" x14ac:dyDescent="0.25">
      <c r="C112" s="1"/>
      <c r="F112" s="1"/>
      <c r="G112" s="1"/>
    </row>
    <row r="113" spans="3:7" x14ac:dyDescent="0.25">
      <c r="C113" s="1"/>
      <c r="F113" s="1"/>
      <c r="G113" s="1"/>
    </row>
    <row r="114" spans="3:7" x14ac:dyDescent="0.25">
      <c r="C114" s="1"/>
      <c r="F114" s="1"/>
      <c r="G114" s="1"/>
    </row>
    <row r="115" spans="3:7" x14ac:dyDescent="0.25">
      <c r="C115" s="1"/>
      <c r="F115" s="1"/>
      <c r="G115" s="1"/>
    </row>
  </sheetData>
  <mergeCells count="48">
    <mergeCell ref="A1:AW1"/>
    <mergeCell ref="A2:AW2"/>
    <mergeCell ref="A3:AW3"/>
    <mergeCell ref="A4:AW4"/>
    <mergeCell ref="A5:AW5"/>
    <mergeCell ref="A53:AW53"/>
    <mergeCell ref="F6:F8"/>
    <mergeCell ref="G6:G8"/>
    <mergeCell ref="H6:U6"/>
    <mergeCell ref="V6:AI6"/>
    <mergeCell ref="AJ6:AW6"/>
    <mergeCell ref="H7:N7"/>
    <mergeCell ref="O7:U7"/>
    <mergeCell ref="V7:AB7"/>
    <mergeCell ref="AC7:AI7"/>
    <mergeCell ref="AJ7:AP7"/>
    <mergeCell ref="A6:A8"/>
    <mergeCell ref="B6:B8"/>
    <mergeCell ref="C6:C8"/>
    <mergeCell ref="D6:D8"/>
    <mergeCell ref="E6:E8"/>
    <mergeCell ref="AQ7:AW7"/>
    <mergeCell ref="A9:AW9"/>
    <mergeCell ref="A19:AW19"/>
    <mergeCell ref="A30:AW30"/>
    <mergeCell ref="A40:AW40"/>
    <mergeCell ref="A59:B59"/>
    <mergeCell ref="A60:G60"/>
    <mergeCell ref="H60:N60"/>
    <mergeCell ref="O60:U60"/>
    <mergeCell ref="V60:AB60"/>
    <mergeCell ref="AJ60:AP60"/>
    <mergeCell ref="AQ60:AW60"/>
    <mergeCell ref="A61:G61"/>
    <mergeCell ref="H61:U61"/>
    <mergeCell ref="V61:AI61"/>
    <mergeCell ref="AJ61:AW61"/>
    <mergeCell ref="AC60:AI60"/>
    <mergeCell ref="B76:AS76"/>
    <mergeCell ref="AQ62:AW62"/>
    <mergeCell ref="A62:G62"/>
    <mergeCell ref="H62:N62"/>
    <mergeCell ref="O62:U62"/>
    <mergeCell ref="V62:AB62"/>
    <mergeCell ref="AC62:AI62"/>
    <mergeCell ref="AJ62:AP62"/>
    <mergeCell ref="U69:X69"/>
    <mergeCell ref="A65:AW65"/>
  </mergeCells>
  <pageMargins left="0.25" right="0.25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18"/>
  <sheetViews>
    <sheetView topLeftCell="D40" zoomScale="80" zoomScaleNormal="80" workbookViewId="0">
      <selection activeCell="AC49" sqref="AC49"/>
    </sheetView>
  </sheetViews>
  <sheetFormatPr defaultRowHeight="15.75" x14ac:dyDescent="0.25"/>
  <cols>
    <col min="1" max="1" width="3.7109375" style="60" customWidth="1"/>
    <col min="2" max="2" width="40" style="61" customWidth="1"/>
    <col min="3" max="3" width="6.85546875" style="62" customWidth="1"/>
    <col min="4" max="4" width="6.140625" style="45" customWidth="1"/>
    <col min="5" max="5" width="7.42578125" style="45" customWidth="1"/>
    <col min="6" max="6" width="4.42578125" style="63" customWidth="1"/>
    <col min="7" max="7" width="7.42578125" style="63" customWidth="1"/>
    <col min="8" max="9" width="6.28515625" style="45" customWidth="1"/>
    <col min="10" max="10" width="5.85546875" style="45" customWidth="1"/>
    <col min="11" max="11" width="5.5703125" style="45" customWidth="1"/>
    <col min="12" max="12" width="6.42578125" style="45" customWidth="1"/>
    <col min="13" max="13" width="5.42578125" style="45" bestFit="1" customWidth="1"/>
    <col min="14" max="14" width="4" style="45" customWidth="1"/>
    <col min="15" max="15" width="6" style="45" customWidth="1"/>
    <col min="16" max="16" width="5.42578125" style="45" customWidth="1"/>
    <col min="17" max="17" width="4" style="45" customWidth="1"/>
    <col min="18" max="18" width="5.42578125" style="45" bestFit="1" customWidth="1"/>
    <col min="19" max="19" width="5.28515625" style="45" customWidth="1"/>
    <col min="20" max="20" width="6.5703125" style="45" customWidth="1"/>
    <col min="21" max="21" width="4" style="45" customWidth="1"/>
    <col min="22" max="22" width="6.42578125" style="45" customWidth="1"/>
    <col min="23" max="23" width="5.28515625" style="45" customWidth="1"/>
    <col min="24" max="24" width="5.42578125" style="45" customWidth="1"/>
    <col min="25" max="25" width="4" style="45" customWidth="1"/>
    <col min="26" max="27" width="5.42578125" style="45" bestFit="1" customWidth="1"/>
    <col min="28" max="28" width="4" style="45" customWidth="1"/>
    <col min="29" max="29" width="5.28515625" style="45" customWidth="1"/>
    <col min="30" max="30" width="4" style="45" customWidth="1"/>
    <col min="31" max="31" width="5.5703125" style="45" customWidth="1"/>
    <col min="32" max="32" width="4" style="45" customWidth="1"/>
    <col min="33" max="33" width="5.5703125" style="45" customWidth="1"/>
    <col min="34" max="34" width="5.28515625" style="45" customWidth="1"/>
    <col min="35" max="35" width="4" style="45" customWidth="1"/>
    <col min="36" max="36" width="4.85546875" style="45" customWidth="1"/>
    <col min="37" max="39" width="4" style="45" customWidth="1"/>
    <col min="40" max="41" width="5.42578125" style="45" bestFit="1" customWidth="1"/>
    <col min="42" max="42" width="4" style="45" customWidth="1"/>
    <col min="43" max="43" width="6" style="45" customWidth="1"/>
    <col min="44" max="44" width="5.7109375" style="45" customWidth="1"/>
    <col min="45" max="45" width="4.7109375" style="45" customWidth="1"/>
    <col min="46" max="46" width="4" style="45" customWidth="1"/>
    <col min="47" max="47" width="5" style="45" customWidth="1"/>
    <col min="48" max="48" width="5.42578125" style="45" bestFit="1" customWidth="1"/>
    <col min="49" max="49" width="4" style="45" customWidth="1"/>
    <col min="50" max="50" width="9.140625" style="45"/>
    <col min="51" max="51" width="14.5703125" style="45" customWidth="1"/>
    <col min="52" max="52" width="9.140625" style="45"/>
    <col min="53" max="53" width="9.140625" style="1"/>
    <col min="54" max="54" width="12" style="1" bestFit="1" customWidth="1"/>
    <col min="55" max="16384" width="9.140625" style="1"/>
  </cols>
  <sheetData>
    <row r="1" spans="1:54" x14ac:dyDescent="0.25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</row>
    <row r="2" spans="1:54" x14ac:dyDescent="0.25">
      <c r="A2" s="156" t="s">
        <v>1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</row>
    <row r="3" spans="1:54" x14ac:dyDescent="0.25">
      <c r="A3" s="156" t="s">
        <v>112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</row>
    <row r="4" spans="1:54" x14ac:dyDescent="0.25">
      <c r="A4" s="156" t="s">
        <v>113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</row>
    <row r="5" spans="1:54" x14ac:dyDescent="0.25">
      <c r="A5" s="156" t="s">
        <v>110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  <c r="AT5" s="156"/>
      <c r="AU5" s="156"/>
      <c r="AV5" s="156"/>
      <c r="AW5" s="156"/>
    </row>
    <row r="6" spans="1:54" s="2" customFormat="1" ht="15.75" customHeight="1" x14ac:dyDescent="0.25">
      <c r="A6" s="159" t="s">
        <v>4</v>
      </c>
      <c r="B6" s="159" t="s">
        <v>5</v>
      </c>
      <c r="C6" s="157" t="s">
        <v>6</v>
      </c>
      <c r="D6" s="160" t="s">
        <v>7</v>
      </c>
      <c r="E6" s="157" t="s">
        <v>8</v>
      </c>
      <c r="F6" s="157" t="s">
        <v>9</v>
      </c>
      <c r="G6" s="157" t="s">
        <v>10</v>
      </c>
      <c r="H6" s="158" t="s">
        <v>11</v>
      </c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 t="s">
        <v>12</v>
      </c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 t="s">
        <v>13</v>
      </c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46"/>
      <c r="AY6" s="46"/>
      <c r="AZ6" s="46"/>
    </row>
    <row r="7" spans="1:54" s="2" customFormat="1" x14ac:dyDescent="0.25">
      <c r="A7" s="159"/>
      <c r="B7" s="159"/>
      <c r="C7" s="157"/>
      <c r="D7" s="160"/>
      <c r="E7" s="157"/>
      <c r="F7" s="157"/>
      <c r="G7" s="157"/>
      <c r="H7" s="158" t="s">
        <v>14</v>
      </c>
      <c r="I7" s="158"/>
      <c r="J7" s="158"/>
      <c r="K7" s="158"/>
      <c r="L7" s="158"/>
      <c r="M7" s="158"/>
      <c r="N7" s="158"/>
      <c r="O7" s="158" t="s">
        <v>15</v>
      </c>
      <c r="P7" s="158"/>
      <c r="Q7" s="158"/>
      <c r="R7" s="158"/>
      <c r="S7" s="158"/>
      <c r="T7" s="158"/>
      <c r="U7" s="158"/>
      <c r="V7" s="158" t="s">
        <v>16</v>
      </c>
      <c r="W7" s="158"/>
      <c r="X7" s="158"/>
      <c r="Y7" s="158"/>
      <c r="Z7" s="158"/>
      <c r="AA7" s="158"/>
      <c r="AB7" s="158"/>
      <c r="AC7" s="158" t="s">
        <v>17</v>
      </c>
      <c r="AD7" s="158"/>
      <c r="AE7" s="158"/>
      <c r="AF7" s="158"/>
      <c r="AG7" s="158"/>
      <c r="AH7" s="158"/>
      <c r="AI7" s="158"/>
      <c r="AJ7" s="158" t="s">
        <v>18</v>
      </c>
      <c r="AK7" s="158"/>
      <c r="AL7" s="158"/>
      <c r="AM7" s="158"/>
      <c r="AN7" s="158"/>
      <c r="AO7" s="158"/>
      <c r="AP7" s="158"/>
      <c r="AQ7" s="158" t="s">
        <v>19</v>
      </c>
      <c r="AR7" s="158"/>
      <c r="AS7" s="158"/>
      <c r="AT7" s="158"/>
      <c r="AU7" s="158"/>
      <c r="AV7" s="158"/>
      <c r="AW7" s="158"/>
      <c r="AX7" s="46"/>
      <c r="AY7" s="46"/>
      <c r="AZ7" s="46"/>
    </row>
    <row r="8" spans="1:54" s="2" customFormat="1" ht="114" customHeight="1" x14ac:dyDescent="0.2">
      <c r="A8" s="159"/>
      <c r="B8" s="159"/>
      <c r="C8" s="157"/>
      <c r="D8" s="160"/>
      <c r="E8" s="157"/>
      <c r="F8" s="157"/>
      <c r="G8" s="157"/>
      <c r="H8" s="47" t="s">
        <v>20</v>
      </c>
      <c r="I8" s="47" t="s">
        <v>21</v>
      </c>
      <c r="J8" s="47" t="s">
        <v>22</v>
      </c>
      <c r="K8" s="47" t="s">
        <v>23</v>
      </c>
      <c r="L8" s="81" t="s">
        <v>24</v>
      </c>
      <c r="M8" s="81" t="s">
        <v>25</v>
      </c>
      <c r="N8" s="81" t="s">
        <v>10</v>
      </c>
      <c r="O8" s="47" t="s">
        <v>20</v>
      </c>
      <c r="P8" s="47" t="s">
        <v>21</v>
      </c>
      <c r="Q8" s="47" t="s">
        <v>22</v>
      </c>
      <c r="R8" s="47" t="s">
        <v>23</v>
      </c>
      <c r="S8" s="81" t="s">
        <v>24</v>
      </c>
      <c r="T8" s="81" t="s">
        <v>25</v>
      </c>
      <c r="U8" s="81" t="s">
        <v>10</v>
      </c>
      <c r="V8" s="47" t="s">
        <v>20</v>
      </c>
      <c r="W8" s="47" t="s">
        <v>21</v>
      </c>
      <c r="X8" s="47" t="s">
        <v>22</v>
      </c>
      <c r="Y8" s="47" t="s">
        <v>23</v>
      </c>
      <c r="Z8" s="81" t="s">
        <v>24</v>
      </c>
      <c r="AA8" s="81" t="s">
        <v>25</v>
      </c>
      <c r="AB8" s="81" t="s">
        <v>10</v>
      </c>
      <c r="AC8" s="47" t="s">
        <v>20</v>
      </c>
      <c r="AD8" s="47" t="s">
        <v>21</v>
      </c>
      <c r="AE8" s="47" t="s">
        <v>22</v>
      </c>
      <c r="AF8" s="47" t="s">
        <v>23</v>
      </c>
      <c r="AG8" s="81" t="s">
        <v>24</v>
      </c>
      <c r="AH8" s="81" t="s">
        <v>25</v>
      </c>
      <c r="AI8" s="81" t="s">
        <v>10</v>
      </c>
      <c r="AJ8" s="47" t="s">
        <v>20</v>
      </c>
      <c r="AK8" s="47" t="s">
        <v>21</v>
      </c>
      <c r="AL8" s="47" t="s">
        <v>22</v>
      </c>
      <c r="AM8" s="47" t="s">
        <v>23</v>
      </c>
      <c r="AN8" s="81" t="s">
        <v>24</v>
      </c>
      <c r="AO8" s="81" t="s">
        <v>25</v>
      </c>
      <c r="AP8" s="81" t="s">
        <v>10</v>
      </c>
      <c r="AQ8" s="47" t="s">
        <v>20</v>
      </c>
      <c r="AR8" s="47" t="s">
        <v>21</v>
      </c>
      <c r="AS8" s="47" t="s">
        <v>22</v>
      </c>
      <c r="AT8" s="47" t="s">
        <v>23</v>
      </c>
      <c r="AU8" s="81" t="s">
        <v>24</v>
      </c>
      <c r="AV8" s="81" t="s">
        <v>25</v>
      </c>
      <c r="AW8" s="81" t="s">
        <v>10</v>
      </c>
      <c r="AX8" s="46"/>
      <c r="AY8" s="46"/>
      <c r="AZ8" s="46"/>
    </row>
    <row r="9" spans="1:54" s="2" customFormat="1" ht="20.100000000000001" customHeight="1" x14ac:dyDescent="0.2">
      <c r="A9" s="161" t="s">
        <v>115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3"/>
      <c r="AX9" s="46"/>
      <c r="AY9" s="46"/>
      <c r="AZ9" s="46"/>
    </row>
    <row r="10" spans="1:54" s="14" customFormat="1" ht="20.100000000000001" customHeight="1" x14ac:dyDescent="0.25">
      <c r="A10" s="48">
        <v>1</v>
      </c>
      <c r="B10" s="49" t="s">
        <v>27</v>
      </c>
      <c r="C10" s="48">
        <f>SUM(D10:E10)</f>
        <v>120</v>
      </c>
      <c r="D10" s="48">
        <f>SUM(H10:I10,O10:P10,V10:W10,AC10:AD10,AJ10:AK10,AQ10:AR10)</f>
        <v>0</v>
      </c>
      <c r="E10" s="48">
        <f>SUM(J10:M10,Q10:T10,X10:AA10,AE10:AH10,AL10:AO10,AS10:AV10)</f>
        <v>120</v>
      </c>
      <c r="F10" s="48" t="s">
        <v>28</v>
      </c>
      <c r="G10" s="48">
        <f>SUM(N10,U10,AB10,AI10,AP10,AW10)</f>
        <v>5</v>
      </c>
      <c r="H10" s="48"/>
      <c r="I10" s="48"/>
      <c r="J10" s="48"/>
      <c r="K10" s="48"/>
      <c r="L10" s="82"/>
      <c r="M10" s="82"/>
      <c r="N10" s="82"/>
      <c r="O10" s="73"/>
      <c r="P10" s="73"/>
      <c r="Q10" s="73"/>
      <c r="R10" s="73"/>
      <c r="S10" s="82"/>
      <c r="T10" s="82"/>
      <c r="U10" s="82"/>
      <c r="V10" s="73"/>
      <c r="W10" s="73"/>
      <c r="X10" s="73">
        <v>30</v>
      </c>
      <c r="Y10" s="73"/>
      <c r="Z10" s="82"/>
      <c r="AA10" s="82"/>
      <c r="AB10" s="82">
        <v>1</v>
      </c>
      <c r="AC10" s="73"/>
      <c r="AD10" s="73"/>
      <c r="AE10" s="73">
        <v>30</v>
      </c>
      <c r="AF10" s="73"/>
      <c r="AG10" s="82"/>
      <c r="AH10" s="82"/>
      <c r="AI10" s="82">
        <v>1</v>
      </c>
      <c r="AJ10" s="73"/>
      <c r="AK10" s="73"/>
      <c r="AL10" s="73">
        <v>30</v>
      </c>
      <c r="AM10" s="73"/>
      <c r="AN10" s="82"/>
      <c r="AO10" s="82"/>
      <c r="AP10" s="82">
        <v>1</v>
      </c>
      <c r="AQ10" s="73"/>
      <c r="AR10" s="73"/>
      <c r="AS10" s="73">
        <v>30</v>
      </c>
      <c r="AT10" s="73"/>
      <c r="AU10" s="82"/>
      <c r="AV10" s="82"/>
      <c r="AW10" s="82">
        <v>2</v>
      </c>
      <c r="AX10" s="50"/>
      <c r="AY10" s="50"/>
      <c r="AZ10" s="50"/>
    </row>
    <row r="11" spans="1:54" s="14" customFormat="1" ht="20.100000000000001" customHeight="1" x14ac:dyDescent="0.25">
      <c r="A11" s="48">
        <v>2</v>
      </c>
      <c r="B11" s="49" t="s">
        <v>29</v>
      </c>
      <c r="C11" s="87">
        <f t="shared" ref="C11:C15" si="0">SUM(D11:E11)</f>
        <v>75</v>
      </c>
      <c r="D11" s="87">
        <f t="shared" ref="D11:D15" si="1">SUM(H11:I11,O11:P11,V11:W11,AC11:AD11,AJ11:AK11,AQ11:AR11)</f>
        <v>50</v>
      </c>
      <c r="E11" s="87">
        <f t="shared" ref="E11:E15" si="2">SUM(J11:M11,Q11:T11,X11:AA11,AE11:AH11,AL11:AO11,AS11:AV11)</f>
        <v>25</v>
      </c>
      <c r="F11" s="48" t="s">
        <v>28</v>
      </c>
      <c r="G11" s="48">
        <v>3</v>
      </c>
      <c r="H11" s="48"/>
      <c r="I11" s="48"/>
      <c r="J11" s="48"/>
      <c r="K11" s="48"/>
      <c r="L11" s="82"/>
      <c r="M11" s="82"/>
      <c r="N11" s="82"/>
      <c r="O11" s="73">
        <v>25</v>
      </c>
      <c r="P11" s="73">
        <v>25</v>
      </c>
      <c r="Q11" s="73"/>
      <c r="R11" s="73">
        <v>25</v>
      </c>
      <c r="S11" s="82"/>
      <c r="T11" s="82"/>
      <c r="U11" s="82">
        <v>3</v>
      </c>
      <c r="V11" s="73"/>
      <c r="W11" s="73"/>
      <c r="X11" s="73"/>
      <c r="Y11" s="73"/>
      <c r="Z11" s="82"/>
      <c r="AA11" s="82"/>
      <c r="AB11" s="82"/>
      <c r="AC11" s="73"/>
      <c r="AD11" s="73"/>
      <c r="AE11" s="73"/>
      <c r="AF11" s="73"/>
      <c r="AG11" s="82"/>
      <c r="AH11" s="82"/>
      <c r="AI11" s="82"/>
      <c r="AJ11" s="73"/>
      <c r="AK11" s="73"/>
      <c r="AL11" s="73"/>
      <c r="AM11" s="73"/>
      <c r="AN11" s="82"/>
      <c r="AO11" s="82"/>
      <c r="AP11" s="82"/>
      <c r="AQ11" s="73"/>
      <c r="AR11" s="73"/>
      <c r="AS11" s="73"/>
      <c r="AT11" s="73"/>
      <c r="AU11" s="82"/>
      <c r="AV11" s="82"/>
      <c r="AW11" s="82"/>
      <c r="AX11" s="50"/>
      <c r="AY11" s="50"/>
      <c r="AZ11" s="50"/>
    </row>
    <row r="12" spans="1:54" s="14" customFormat="1" ht="20.100000000000001" customHeight="1" x14ac:dyDescent="0.25">
      <c r="A12" s="48">
        <v>3</v>
      </c>
      <c r="B12" s="49" t="s">
        <v>30</v>
      </c>
      <c r="C12" s="87">
        <f t="shared" si="0"/>
        <v>65</v>
      </c>
      <c r="D12" s="87">
        <f t="shared" si="1"/>
        <v>50</v>
      </c>
      <c r="E12" s="87">
        <f t="shared" si="2"/>
        <v>15</v>
      </c>
      <c r="F12" s="48" t="s">
        <v>31</v>
      </c>
      <c r="G12" s="48">
        <f t="shared" ref="G12:G15" si="3">SUM(N12,U12,AB12,AI12,AP12,AW12)</f>
        <v>2</v>
      </c>
      <c r="H12" s="48"/>
      <c r="I12" s="48"/>
      <c r="J12" s="48"/>
      <c r="K12" s="48"/>
      <c r="L12" s="82"/>
      <c r="M12" s="82"/>
      <c r="N12" s="82"/>
      <c r="O12" s="73">
        <v>25</v>
      </c>
      <c r="P12" s="73">
        <v>25</v>
      </c>
      <c r="Q12" s="73"/>
      <c r="R12" s="73">
        <v>15</v>
      </c>
      <c r="S12" s="82"/>
      <c r="T12" s="82"/>
      <c r="U12" s="82">
        <v>2</v>
      </c>
      <c r="V12" s="80"/>
      <c r="W12" s="80"/>
      <c r="X12" s="80"/>
      <c r="Y12" s="80"/>
      <c r="Z12" s="82"/>
      <c r="AA12" s="82"/>
      <c r="AB12" s="82"/>
      <c r="AC12" s="73"/>
      <c r="AD12" s="73"/>
      <c r="AE12" s="73"/>
      <c r="AF12" s="73"/>
      <c r="AG12" s="82"/>
      <c r="AH12" s="82"/>
      <c r="AI12" s="82"/>
      <c r="AJ12" s="73"/>
      <c r="AK12" s="73"/>
      <c r="AL12" s="73"/>
      <c r="AM12" s="73"/>
      <c r="AN12" s="82"/>
      <c r="AO12" s="82"/>
      <c r="AP12" s="82"/>
      <c r="AQ12" s="73"/>
      <c r="AR12" s="73"/>
      <c r="AS12" s="73"/>
      <c r="AT12" s="73"/>
      <c r="AU12" s="82"/>
      <c r="AV12" s="82"/>
      <c r="AW12" s="82"/>
      <c r="AX12" s="50"/>
      <c r="AY12" s="50"/>
      <c r="AZ12" s="50"/>
    </row>
    <row r="13" spans="1:54" s="14" customFormat="1" ht="20.100000000000001" customHeight="1" x14ac:dyDescent="0.25">
      <c r="A13" s="48">
        <v>4</v>
      </c>
      <c r="B13" s="49" t="s">
        <v>32</v>
      </c>
      <c r="C13" s="87">
        <f t="shared" si="0"/>
        <v>70</v>
      </c>
      <c r="D13" s="87">
        <f t="shared" si="1"/>
        <v>50</v>
      </c>
      <c r="E13" s="87">
        <f t="shared" si="2"/>
        <v>20</v>
      </c>
      <c r="F13" s="48" t="s">
        <v>31</v>
      </c>
      <c r="G13" s="48">
        <f t="shared" si="3"/>
        <v>2</v>
      </c>
      <c r="H13" s="48"/>
      <c r="I13" s="48"/>
      <c r="J13" s="48"/>
      <c r="K13" s="48"/>
      <c r="L13" s="82"/>
      <c r="M13" s="82"/>
      <c r="N13" s="82"/>
      <c r="O13" s="73">
        <v>25</v>
      </c>
      <c r="P13" s="73">
        <v>25</v>
      </c>
      <c r="Q13" s="73"/>
      <c r="R13" s="73">
        <v>20</v>
      </c>
      <c r="S13" s="82"/>
      <c r="T13" s="82"/>
      <c r="U13" s="82">
        <v>2</v>
      </c>
      <c r="V13" s="73"/>
      <c r="W13" s="73"/>
      <c r="X13" s="73"/>
      <c r="Y13" s="73"/>
      <c r="Z13" s="82"/>
      <c r="AA13" s="82"/>
      <c r="AB13" s="82"/>
      <c r="AC13" s="73"/>
      <c r="AD13" s="73"/>
      <c r="AE13" s="73"/>
      <c r="AF13" s="73"/>
      <c r="AG13" s="82"/>
      <c r="AH13" s="82"/>
      <c r="AI13" s="82"/>
      <c r="AJ13" s="73"/>
      <c r="AK13" s="73"/>
      <c r="AL13" s="73"/>
      <c r="AM13" s="73"/>
      <c r="AN13" s="82"/>
      <c r="AO13" s="82"/>
      <c r="AP13" s="82"/>
      <c r="AQ13" s="73"/>
      <c r="AR13" s="73"/>
      <c r="AS13" s="73"/>
      <c r="AT13" s="73"/>
      <c r="AU13" s="82"/>
      <c r="AV13" s="82"/>
      <c r="AW13" s="82"/>
      <c r="AX13" s="50"/>
      <c r="AY13" s="50"/>
      <c r="AZ13" s="50"/>
    </row>
    <row r="14" spans="1:54" s="14" customFormat="1" ht="20.100000000000001" customHeight="1" x14ac:dyDescent="0.25">
      <c r="A14" s="48">
        <v>5</v>
      </c>
      <c r="B14" s="49" t="s">
        <v>92</v>
      </c>
      <c r="C14" s="87">
        <f t="shared" si="0"/>
        <v>60</v>
      </c>
      <c r="D14" s="87">
        <f t="shared" si="1"/>
        <v>50</v>
      </c>
      <c r="E14" s="87">
        <f t="shared" si="2"/>
        <v>10</v>
      </c>
      <c r="F14" s="48" t="s">
        <v>31</v>
      </c>
      <c r="G14" s="48">
        <f t="shared" si="3"/>
        <v>2</v>
      </c>
      <c r="H14" s="48"/>
      <c r="I14" s="48"/>
      <c r="J14" s="48"/>
      <c r="K14" s="48"/>
      <c r="L14" s="82"/>
      <c r="M14" s="82"/>
      <c r="N14" s="82"/>
      <c r="O14" s="87">
        <v>25</v>
      </c>
      <c r="P14" s="87">
        <v>25</v>
      </c>
      <c r="Q14" s="87"/>
      <c r="R14" s="87">
        <v>10</v>
      </c>
      <c r="S14" s="82"/>
      <c r="T14" s="82"/>
      <c r="U14" s="82">
        <v>2</v>
      </c>
      <c r="V14" s="87"/>
      <c r="W14" s="87"/>
      <c r="X14" s="87"/>
      <c r="Y14" s="87"/>
      <c r="Z14" s="82"/>
      <c r="AA14" s="82"/>
      <c r="AB14" s="82"/>
      <c r="AC14" s="73"/>
      <c r="AD14" s="73"/>
      <c r="AE14" s="73"/>
      <c r="AF14" s="73"/>
      <c r="AG14" s="82"/>
      <c r="AH14" s="82"/>
      <c r="AI14" s="82"/>
      <c r="AJ14" s="73"/>
      <c r="AK14" s="73"/>
      <c r="AL14" s="73"/>
      <c r="AM14" s="73"/>
      <c r="AN14" s="82"/>
      <c r="AO14" s="82"/>
      <c r="AP14" s="82"/>
      <c r="AQ14" s="73"/>
      <c r="AR14" s="73"/>
      <c r="AS14" s="73"/>
      <c r="AT14" s="73"/>
      <c r="AU14" s="82"/>
      <c r="AV14" s="82"/>
      <c r="AW14" s="82"/>
      <c r="AX14" s="50"/>
      <c r="AY14" s="50"/>
      <c r="AZ14" s="50"/>
    </row>
    <row r="15" spans="1:54" s="14" customFormat="1" ht="20.100000000000001" customHeight="1" x14ac:dyDescent="0.25">
      <c r="A15" s="48">
        <v>6</v>
      </c>
      <c r="B15" s="49" t="s">
        <v>34</v>
      </c>
      <c r="C15" s="87">
        <f t="shared" si="0"/>
        <v>90</v>
      </c>
      <c r="D15" s="87">
        <f t="shared" si="1"/>
        <v>65</v>
      </c>
      <c r="E15" s="87">
        <f t="shared" si="2"/>
        <v>25</v>
      </c>
      <c r="F15" s="48" t="s">
        <v>28</v>
      </c>
      <c r="G15" s="48">
        <f t="shared" si="3"/>
        <v>3</v>
      </c>
      <c r="H15" s="77">
        <v>35</v>
      </c>
      <c r="I15" s="48">
        <v>30</v>
      </c>
      <c r="J15" s="48"/>
      <c r="K15" s="48">
        <v>25</v>
      </c>
      <c r="L15" s="82"/>
      <c r="M15" s="82"/>
      <c r="N15" s="82">
        <v>3</v>
      </c>
      <c r="O15" s="73"/>
      <c r="P15" s="73"/>
      <c r="Q15" s="73"/>
      <c r="R15" s="73"/>
      <c r="S15" s="82"/>
      <c r="T15" s="82"/>
      <c r="U15" s="82"/>
      <c r="V15" s="73"/>
      <c r="W15" s="73"/>
      <c r="X15" s="73"/>
      <c r="Y15" s="73"/>
      <c r="Z15" s="82"/>
      <c r="AA15" s="82"/>
      <c r="AB15" s="82"/>
      <c r="AC15" s="73"/>
      <c r="AD15" s="73"/>
      <c r="AE15" s="73"/>
      <c r="AF15" s="73"/>
      <c r="AG15" s="82"/>
      <c r="AH15" s="82"/>
      <c r="AI15" s="82"/>
      <c r="AJ15" s="73"/>
      <c r="AK15" s="73"/>
      <c r="AL15" s="73"/>
      <c r="AM15" s="73"/>
      <c r="AN15" s="82"/>
      <c r="AO15" s="82"/>
      <c r="AP15" s="82"/>
      <c r="AQ15" s="73"/>
      <c r="AR15" s="73"/>
      <c r="AS15" s="73"/>
      <c r="AT15" s="73"/>
      <c r="AU15" s="82"/>
      <c r="AV15" s="82"/>
      <c r="AW15" s="82"/>
      <c r="AX15" s="50"/>
      <c r="AY15" s="50"/>
      <c r="AZ15" s="50"/>
    </row>
    <row r="16" spans="1:54" s="14" customFormat="1" ht="20.100000000000001" customHeight="1" x14ac:dyDescent="0.25">
      <c r="A16" s="48"/>
      <c r="B16" s="51" t="s">
        <v>116</v>
      </c>
      <c r="C16" s="82">
        <f>SUM(C10:C15)</f>
        <v>480</v>
      </c>
      <c r="D16" s="82">
        <f t="shared" ref="D16:G16" si="4">SUM(D10:D15)</f>
        <v>265</v>
      </c>
      <c r="E16" s="82">
        <f t="shared" si="4"/>
        <v>215</v>
      </c>
      <c r="F16" s="82">
        <f t="shared" si="4"/>
        <v>0</v>
      </c>
      <c r="G16" s="82">
        <f t="shared" si="4"/>
        <v>17</v>
      </c>
      <c r="H16" s="48">
        <f t="shared" ref="H16:AW16" si="5">SUM(H10:H15)</f>
        <v>35</v>
      </c>
      <c r="I16" s="48">
        <f t="shared" si="5"/>
        <v>30</v>
      </c>
      <c r="J16" s="48">
        <f t="shared" si="5"/>
        <v>0</v>
      </c>
      <c r="K16" s="48">
        <f t="shared" si="5"/>
        <v>25</v>
      </c>
      <c r="L16" s="82">
        <f t="shared" si="5"/>
        <v>0</v>
      </c>
      <c r="M16" s="82">
        <f t="shared" si="5"/>
        <v>0</v>
      </c>
      <c r="N16" s="82">
        <f t="shared" si="5"/>
        <v>3</v>
      </c>
      <c r="O16" s="73">
        <f t="shared" si="5"/>
        <v>100</v>
      </c>
      <c r="P16" s="73">
        <f t="shared" si="5"/>
        <v>100</v>
      </c>
      <c r="Q16" s="73">
        <f t="shared" si="5"/>
        <v>0</v>
      </c>
      <c r="R16" s="73">
        <f t="shared" si="5"/>
        <v>70</v>
      </c>
      <c r="S16" s="82">
        <f t="shared" si="5"/>
        <v>0</v>
      </c>
      <c r="T16" s="82">
        <f t="shared" si="5"/>
        <v>0</v>
      </c>
      <c r="U16" s="82">
        <f t="shared" si="5"/>
        <v>9</v>
      </c>
      <c r="V16" s="73">
        <f t="shared" si="5"/>
        <v>0</v>
      </c>
      <c r="W16" s="73">
        <f t="shared" si="5"/>
        <v>0</v>
      </c>
      <c r="X16" s="73">
        <f t="shared" si="5"/>
        <v>30</v>
      </c>
      <c r="Y16" s="73">
        <f t="shared" si="5"/>
        <v>0</v>
      </c>
      <c r="Z16" s="82">
        <f t="shared" si="5"/>
        <v>0</v>
      </c>
      <c r="AA16" s="82">
        <f t="shared" si="5"/>
        <v>0</v>
      </c>
      <c r="AB16" s="82">
        <f t="shared" si="5"/>
        <v>1</v>
      </c>
      <c r="AC16" s="73">
        <f t="shared" si="5"/>
        <v>0</v>
      </c>
      <c r="AD16" s="73">
        <f t="shared" si="5"/>
        <v>0</v>
      </c>
      <c r="AE16" s="73">
        <f t="shared" si="5"/>
        <v>30</v>
      </c>
      <c r="AF16" s="73">
        <f t="shared" si="5"/>
        <v>0</v>
      </c>
      <c r="AG16" s="82">
        <f t="shared" si="5"/>
        <v>0</v>
      </c>
      <c r="AH16" s="82">
        <f t="shared" si="5"/>
        <v>0</v>
      </c>
      <c r="AI16" s="82">
        <f t="shared" si="5"/>
        <v>1</v>
      </c>
      <c r="AJ16" s="73">
        <f t="shared" si="5"/>
        <v>0</v>
      </c>
      <c r="AK16" s="73">
        <f t="shared" si="5"/>
        <v>0</v>
      </c>
      <c r="AL16" s="73">
        <f t="shared" si="5"/>
        <v>30</v>
      </c>
      <c r="AM16" s="73">
        <f t="shared" si="5"/>
        <v>0</v>
      </c>
      <c r="AN16" s="82">
        <f t="shared" si="5"/>
        <v>0</v>
      </c>
      <c r="AO16" s="82">
        <f t="shared" si="5"/>
        <v>0</v>
      </c>
      <c r="AP16" s="82">
        <f t="shared" si="5"/>
        <v>1</v>
      </c>
      <c r="AQ16" s="73">
        <f t="shared" si="5"/>
        <v>0</v>
      </c>
      <c r="AR16" s="73">
        <f t="shared" si="5"/>
        <v>0</v>
      </c>
      <c r="AS16" s="73">
        <f t="shared" si="5"/>
        <v>30</v>
      </c>
      <c r="AT16" s="73">
        <f t="shared" si="5"/>
        <v>0</v>
      </c>
      <c r="AU16" s="82">
        <f t="shared" si="5"/>
        <v>0</v>
      </c>
      <c r="AV16" s="82">
        <f t="shared" si="5"/>
        <v>0</v>
      </c>
      <c r="AW16" s="82">
        <f t="shared" si="5"/>
        <v>2</v>
      </c>
      <c r="AX16" s="50"/>
      <c r="AY16" s="50">
        <f>SUM(I16,P16,W16,AD16,AK16,AR16,I27,P27,W27,AD27,AK27,AR27)</f>
        <v>217</v>
      </c>
      <c r="AZ16" s="50" t="s">
        <v>122</v>
      </c>
      <c r="BB16" s="76">
        <f>SUM(E16/C16)</f>
        <v>0.44791666666666669</v>
      </c>
    </row>
    <row r="17" spans="1:54" s="14" customFormat="1" ht="20.100000000000001" customHeight="1" x14ac:dyDescent="0.25">
      <c r="A17" s="164" t="s">
        <v>114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6"/>
      <c r="AX17" s="50"/>
      <c r="AY17" s="50"/>
      <c r="AZ17" s="50"/>
    </row>
    <row r="18" spans="1:54" s="14" customFormat="1" ht="20.100000000000001" customHeight="1" x14ac:dyDescent="0.25">
      <c r="A18" s="48">
        <v>7</v>
      </c>
      <c r="B18" s="52" t="s">
        <v>38</v>
      </c>
      <c r="C18" s="48">
        <f>SUM(D18:E18)</f>
        <v>75</v>
      </c>
      <c r="D18" s="48">
        <f>SUM(H18:I18,O18:P18,V18:W18,AC18:AD18,AJ18:AK18,AQ18:AR18)</f>
        <v>40</v>
      </c>
      <c r="E18" s="48">
        <f>SUM(J18:M18,Q18:T18,X18:AA18,AE18:AH18,AL18:AO18,AS18:AV18)</f>
        <v>35</v>
      </c>
      <c r="F18" s="48" t="s">
        <v>28</v>
      </c>
      <c r="G18" s="48">
        <f>SUM(N18,U18,AB18,AI18,AP18,AW18)</f>
        <v>3</v>
      </c>
      <c r="H18" s="48">
        <v>10</v>
      </c>
      <c r="I18" s="48">
        <v>10</v>
      </c>
      <c r="J18" s="48"/>
      <c r="K18" s="48">
        <v>15</v>
      </c>
      <c r="L18" s="82"/>
      <c r="M18" s="82"/>
      <c r="N18" s="82">
        <v>1</v>
      </c>
      <c r="O18" s="73">
        <v>10</v>
      </c>
      <c r="P18" s="73">
        <v>10</v>
      </c>
      <c r="Q18" s="73"/>
      <c r="R18" s="73">
        <v>20</v>
      </c>
      <c r="S18" s="82"/>
      <c r="T18" s="82"/>
      <c r="U18" s="82">
        <v>2</v>
      </c>
      <c r="V18" s="73"/>
      <c r="W18" s="73"/>
      <c r="X18" s="73"/>
      <c r="Y18" s="73"/>
      <c r="Z18" s="82"/>
      <c r="AA18" s="82"/>
      <c r="AB18" s="82"/>
      <c r="AC18" s="73"/>
      <c r="AD18" s="73"/>
      <c r="AE18" s="73"/>
      <c r="AF18" s="73"/>
      <c r="AG18" s="82"/>
      <c r="AH18" s="82"/>
      <c r="AI18" s="82"/>
      <c r="AJ18" s="73"/>
      <c r="AK18" s="73"/>
      <c r="AL18" s="73"/>
      <c r="AM18" s="73"/>
      <c r="AN18" s="82"/>
      <c r="AO18" s="82"/>
      <c r="AP18" s="82"/>
      <c r="AQ18" s="73"/>
      <c r="AR18" s="73"/>
      <c r="AS18" s="73"/>
      <c r="AT18" s="73"/>
      <c r="AU18" s="82"/>
      <c r="AV18" s="82"/>
      <c r="AW18" s="82"/>
      <c r="AX18" s="50"/>
      <c r="AY18" s="50"/>
      <c r="AZ18" s="50"/>
    </row>
    <row r="19" spans="1:54" s="14" customFormat="1" ht="20.100000000000001" customHeight="1" x14ac:dyDescent="0.25">
      <c r="A19" s="48">
        <v>8</v>
      </c>
      <c r="B19" s="52" t="s">
        <v>39</v>
      </c>
      <c r="C19" s="48">
        <f t="shared" ref="C19:C26" si="6">SUM(D19:E19)</f>
        <v>75</v>
      </c>
      <c r="D19" s="48">
        <f t="shared" ref="D19:D26" si="7">SUM(H19:I19,O19:P19,V19:W19,AC19:AD19,AJ19:AK19,AQ19:AR19)</f>
        <v>30</v>
      </c>
      <c r="E19" s="48">
        <f t="shared" ref="E19:E26" si="8">SUM(J19:M19,Q19:T19,X19:AA19,AE19:AH19,AL19:AO19,AS19:AV19)</f>
        <v>45</v>
      </c>
      <c r="F19" s="48" t="s">
        <v>31</v>
      </c>
      <c r="G19" s="48">
        <f t="shared" ref="G19:G26" si="9">SUM(N19,U19,AB19,AI19,AP19,AW19)</f>
        <v>3</v>
      </c>
      <c r="H19" s="48">
        <v>18</v>
      </c>
      <c r="I19" s="48">
        <v>12</v>
      </c>
      <c r="J19" s="48">
        <v>15</v>
      </c>
      <c r="K19" s="48">
        <v>30</v>
      </c>
      <c r="L19" s="82"/>
      <c r="M19" s="82"/>
      <c r="N19" s="82">
        <v>3</v>
      </c>
      <c r="O19" s="73"/>
      <c r="P19" s="73"/>
      <c r="Q19" s="73"/>
      <c r="R19" s="73"/>
      <c r="S19" s="82"/>
      <c r="T19" s="82"/>
      <c r="U19" s="82"/>
      <c r="V19" s="73"/>
      <c r="W19" s="73"/>
      <c r="X19" s="73"/>
      <c r="Y19" s="73"/>
      <c r="Z19" s="82"/>
      <c r="AA19" s="82"/>
      <c r="AB19" s="82"/>
      <c r="AC19" s="73"/>
      <c r="AD19" s="73"/>
      <c r="AE19" s="73"/>
      <c r="AF19" s="73"/>
      <c r="AG19" s="82"/>
      <c r="AH19" s="82"/>
      <c r="AI19" s="82"/>
      <c r="AJ19" s="73"/>
      <c r="AK19" s="73"/>
      <c r="AL19" s="73"/>
      <c r="AM19" s="73"/>
      <c r="AN19" s="82"/>
      <c r="AO19" s="82"/>
      <c r="AP19" s="82"/>
      <c r="AQ19" s="73"/>
      <c r="AR19" s="73"/>
      <c r="AS19" s="73"/>
      <c r="AT19" s="73"/>
      <c r="AU19" s="82"/>
      <c r="AV19" s="82"/>
      <c r="AW19" s="82"/>
      <c r="AX19" s="50"/>
      <c r="AY19" s="50"/>
      <c r="AZ19" s="50"/>
    </row>
    <row r="20" spans="1:54" s="14" customFormat="1" ht="20.100000000000001" customHeight="1" x14ac:dyDescent="0.25">
      <c r="A20" s="73">
        <v>9</v>
      </c>
      <c r="B20" s="52" t="s">
        <v>40</v>
      </c>
      <c r="C20" s="73">
        <f t="shared" si="6"/>
        <v>35</v>
      </c>
      <c r="D20" s="73">
        <f t="shared" si="7"/>
        <v>15</v>
      </c>
      <c r="E20" s="73">
        <f t="shared" si="8"/>
        <v>20</v>
      </c>
      <c r="F20" s="73" t="s">
        <v>28</v>
      </c>
      <c r="G20" s="73">
        <f t="shared" si="9"/>
        <v>1</v>
      </c>
      <c r="H20" s="73">
        <v>10</v>
      </c>
      <c r="I20" s="73">
        <v>5</v>
      </c>
      <c r="J20" s="73">
        <v>20</v>
      </c>
      <c r="K20" s="73"/>
      <c r="L20" s="82"/>
      <c r="M20" s="82"/>
      <c r="N20" s="82">
        <v>1</v>
      </c>
      <c r="O20" s="73"/>
      <c r="P20" s="73"/>
      <c r="Q20" s="73"/>
      <c r="R20" s="92"/>
      <c r="S20" s="82"/>
      <c r="T20" s="82"/>
      <c r="U20" s="82"/>
      <c r="V20" s="73"/>
      <c r="W20" s="73"/>
      <c r="X20" s="73"/>
      <c r="Y20" s="73"/>
      <c r="Z20" s="82"/>
      <c r="AA20" s="82"/>
      <c r="AB20" s="82"/>
      <c r="AC20" s="73"/>
      <c r="AD20" s="73"/>
      <c r="AE20" s="73"/>
      <c r="AF20" s="73"/>
      <c r="AG20" s="82"/>
      <c r="AH20" s="82"/>
      <c r="AI20" s="82"/>
      <c r="AJ20" s="73"/>
      <c r="AK20" s="73"/>
      <c r="AL20" s="73"/>
      <c r="AM20" s="73"/>
      <c r="AN20" s="82"/>
      <c r="AO20" s="82"/>
      <c r="AP20" s="82"/>
      <c r="AQ20" s="73"/>
      <c r="AR20" s="73"/>
      <c r="AS20" s="73"/>
      <c r="AT20" s="73"/>
      <c r="AU20" s="82"/>
      <c r="AV20" s="82"/>
      <c r="AW20" s="82"/>
      <c r="AX20" s="50"/>
      <c r="AY20" s="50"/>
      <c r="AZ20" s="50"/>
    </row>
    <row r="21" spans="1:54" s="14" customFormat="1" ht="20.100000000000001" customHeight="1" x14ac:dyDescent="0.25">
      <c r="A21" s="73">
        <v>10</v>
      </c>
      <c r="B21" s="52" t="s">
        <v>41</v>
      </c>
      <c r="C21" s="73">
        <f t="shared" si="6"/>
        <v>35</v>
      </c>
      <c r="D21" s="73">
        <f t="shared" si="7"/>
        <v>15</v>
      </c>
      <c r="E21" s="73">
        <f t="shared" si="8"/>
        <v>20</v>
      </c>
      <c r="F21" s="73" t="s">
        <v>31</v>
      </c>
      <c r="G21" s="73">
        <f t="shared" si="9"/>
        <v>1</v>
      </c>
      <c r="H21" s="73">
        <v>10</v>
      </c>
      <c r="I21" s="73">
        <v>5</v>
      </c>
      <c r="J21" s="73">
        <v>20</v>
      </c>
      <c r="K21" s="73"/>
      <c r="L21" s="82"/>
      <c r="M21" s="82"/>
      <c r="N21" s="82">
        <v>1</v>
      </c>
      <c r="O21" s="73"/>
      <c r="P21" s="73"/>
      <c r="Q21" s="73"/>
      <c r="R21" s="92"/>
      <c r="S21" s="82"/>
      <c r="T21" s="82"/>
      <c r="U21" s="82"/>
      <c r="V21" s="73"/>
      <c r="W21" s="73"/>
      <c r="X21" s="73"/>
      <c r="Y21" s="73"/>
      <c r="Z21" s="82"/>
      <c r="AA21" s="82"/>
      <c r="AB21" s="82"/>
      <c r="AC21" s="73"/>
      <c r="AD21" s="73"/>
      <c r="AE21" s="73"/>
      <c r="AF21" s="73"/>
      <c r="AG21" s="82"/>
      <c r="AH21" s="82"/>
      <c r="AI21" s="82"/>
      <c r="AJ21" s="73"/>
      <c r="AK21" s="73"/>
      <c r="AL21" s="73"/>
      <c r="AM21" s="73"/>
      <c r="AN21" s="82"/>
      <c r="AO21" s="82"/>
      <c r="AP21" s="82"/>
      <c r="AQ21" s="73"/>
      <c r="AR21" s="73"/>
      <c r="AS21" s="73"/>
      <c r="AT21" s="73"/>
      <c r="AU21" s="82"/>
      <c r="AV21" s="82"/>
      <c r="AW21" s="82"/>
      <c r="AX21" s="50"/>
      <c r="AY21" s="50"/>
      <c r="AZ21" s="50"/>
    </row>
    <row r="22" spans="1:54" s="14" customFormat="1" ht="20.100000000000001" customHeight="1" x14ac:dyDescent="0.25">
      <c r="A22" s="48">
        <v>11</v>
      </c>
      <c r="B22" s="52" t="s">
        <v>42</v>
      </c>
      <c r="C22" s="48">
        <f t="shared" si="6"/>
        <v>60</v>
      </c>
      <c r="D22" s="48">
        <f t="shared" si="7"/>
        <v>30</v>
      </c>
      <c r="E22" s="48">
        <f t="shared" si="8"/>
        <v>30</v>
      </c>
      <c r="F22" s="48" t="s">
        <v>28</v>
      </c>
      <c r="G22" s="48">
        <f t="shared" si="9"/>
        <v>2</v>
      </c>
      <c r="H22" s="48"/>
      <c r="I22" s="48"/>
      <c r="J22" s="48"/>
      <c r="K22" s="48"/>
      <c r="L22" s="82"/>
      <c r="M22" s="82"/>
      <c r="N22" s="82"/>
      <c r="O22" s="73">
        <v>20</v>
      </c>
      <c r="P22" s="73">
        <v>10</v>
      </c>
      <c r="Q22" s="73"/>
      <c r="R22" s="92">
        <v>30</v>
      </c>
      <c r="S22" s="82"/>
      <c r="T22" s="82"/>
      <c r="U22" s="82">
        <v>2</v>
      </c>
      <c r="V22" s="73"/>
      <c r="W22" s="73"/>
      <c r="X22" s="73"/>
      <c r="Y22" s="73"/>
      <c r="Z22" s="82"/>
      <c r="AA22" s="82"/>
      <c r="AB22" s="82"/>
      <c r="AC22" s="73"/>
      <c r="AD22" s="73"/>
      <c r="AE22" s="73"/>
      <c r="AF22" s="73"/>
      <c r="AG22" s="82"/>
      <c r="AH22" s="82"/>
      <c r="AI22" s="82"/>
      <c r="AJ22" s="73"/>
      <c r="AK22" s="73"/>
      <c r="AL22" s="73"/>
      <c r="AM22" s="73"/>
      <c r="AN22" s="82"/>
      <c r="AO22" s="82"/>
      <c r="AP22" s="82"/>
      <c r="AQ22" s="73"/>
      <c r="AR22" s="73"/>
      <c r="AS22" s="73"/>
      <c r="AT22" s="73"/>
      <c r="AU22" s="82"/>
      <c r="AV22" s="82"/>
      <c r="AW22" s="82"/>
      <c r="AX22" s="50"/>
      <c r="AY22" s="50"/>
      <c r="AZ22" s="50"/>
    </row>
    <row r="23" spans="1:54" s="14" customFormat="1" ht="20.100000000000001" customHeight="1" x14ac:dyDescent="0.25">
      <c r="A23" s="48">
        <v>12</v>
      </c>
      <c r="B23" s="52" t="s">
        <v>43</v>
      </c>
      <c r="C23" s="48">
        <f t="shared" si="6"/>
        <v>40</v>
      </c>
      <c r="D23" s="48">
        <f t="shared" si="7"/>
        <v>20</v>
      </c>
      <c r="E23" s="48">
        <f t="shared" si="8"/>
        <v>20</v>
      </c>
      <c r="F23" s="48" t="s">
        <v>31</v>
      </c>
      <c r="G23" s="48">
        <f t="shared" si="9"/>
        <v>1</v>
      </c>
      <c r="H23" s="48"/>
      <c r="I23" s="48"/>
      <c r="J23" s="48"/>
      <c r="K23" s="48"/>
      <c r="L23" s="82"/>
      <c r="M23" s="82"/>
      <c r="N23" s="82"/>
      <c r="O23" s="73">
        <v>10</v>
      </c>
      <c r="P23" s="73">
        <v>10</v>
      </c>
      <c r="Q23" s="73"/>
      <c r="R23" s="92">
        <v>20</v>
      </c>
      <c r="S23" s="82"/>
      <c r="T23" s="82"/>
      <c r="U23" s="82">
        <v>1</v>
      </c>
      <c r="V23" s="73"/>
      <c r="W23" s="73"/>
      <c r="X23" s="73"/>
      <c r="Y23" s="73"/>
      <c r="Z23" s="82"/>
      <c r="AA23" s="82"/>
      <c r="AB23" s="82"/>
      <c r="AC23" s="73"/>
      <c r="AD23" s="73"/>
      <c r="AE23" s="73"/>
      <c r="AF23" s="73"/>
      <c r="AG23" s="82"/>
      <c r="AH23" s="82"/>
      <c r="AI23" s="82"/>
      <c r="AJ23" s="73"/>
      <c r="AK23" s="73"/>
      <c r="AL23" s="73"/>
      <c r="AM23" s="73"/>
      <c r="AN23" s="82"/>
      <c r="AO23" s="82"/>
      <c r="AP23" s="82"/>
      <c r="AQ23" s="73"/>
      <c r="AR23" s="73"/>
      <c r="AS23" s="73"/>
      <c r="AT23" s="73"/>
      <c r="AU23" s="82"/>
      <c r="AV23" s="82"/>
      <c r="AW23" s="82"/>
      <c r="AX23" s="50"/>
      <c r="AY23" s="50"/>
      <c r="AZ23" s="50"/>
    </row>
    <row r="24" spans="1:54" s="14" customFormat="1" ht="20.100000000000001" customHeight="1" x14ac:dyDescent="0.25">
      <c r="A24" s="48">
        <v>13</v>
      </c>
      <c r="B24" s="53" t="s">
        <v>44</v>
      </c>
      <c r="C24" s="48">
        <f t="shared" si="6"/>
        <v>65</v>
      </c>
      <c r="D24" s="48">
        <f t="shared" si="7"/>
        <v>30</v>
      </c>
      <c r="E24" s="48">
        <f t="shared" si="8"/>
        <v>35</v>
      </c>
      <c r="F24" s="48" t="s">
        <v>31</v>
      </c>
      <c r="G24" s="48">
        <f t="shared" si="9"/>
        <v>3</v>
      </c>
      <c r="H24" s="48">
        <v>20</v>
      </c>
      <c r="I24" s="48"/>
      <c r="J24" s="48">
        <v>15</v>
      </c>
      <c r="K24" s="48"/>
      <c r="L24" s="82"/>
      <c r="M24" s="82"/>
      <c r="N24" s="82">
        <v>2</v>
      </c>
      <c r="O24" s="73">
        <v>10</v>
      </c>
      <c r="P24" s="73"/>
      <c r="Q24" s="73"/>
      <c r="R24" s="92">
        <v>20</v>
      </c>
      <c r="S24" s="82"/>
      <c r="T24" s="82"/>
      <c r="U24" s="82">
        <v>1</v>
      </c>
      <c r="V24" s="73"/>
      <c r="W24" s="73"/>
      <c r="X24" s="73"/>
      <c r="Y24" s="73"/>
      <c r="Z24" s="82"/>
      <c r="AA24" s="82"/>
      <c r="AB24" s="82"/>
      <c r="AC24" s="73"/>
      <c r="AD24" s="73"/>
      <c r="AE24" s="73"/>
      <c r="AF24" s="73"/>
      <c r="AG24" s="82"/>
      <c r="AH24" s="82"/>
      <c r="AI24" s="82"/>
      <c r="AJ24" s="73"/>
      <c r="AK24" s="73"/>
      <c r="AL24" s="73"/>
      <c r="AM24" s="73"/>
      <c r="AN24" s="82"/>
      <c r="AO24" s="82"/>
      <c r="AP24" s="82"/>
      <c r="AQ24" s="73"/>
      <c r="AR24" s="73"/>
      <c r="AS24" s="73"/>
      <c r="AT24" s="73"/>
      <c r="AU24" s="82"/>
      <c r="AV24" s="82"/>
      <c r="AW24" s="82"/>
      <c r="AX24" s="50"/>
      <c r="AY24" s="50"/>
      <c r="AZ24" s="50"/>
    </row>
    <row r="25" spans="1:54" s="18" customFormat="1" ht="20.100000000000001" customHeight="1" x14ac:dyDescent="0.25">
      <c r="A25" s="48">
        <v>14</v>
      </c>
      <c r="B25" s="52" t="s">
        <v>45</v>
      </c>
      <c r="C25" s="48">
        <f t="shared" si="6"/>
        <v>70</v>
      </c>
      <c r="D25" s="48">
        <f t="shared" si="7"/>
        <v>40</v>
      </c>
      <c r="E25" s="48">
        <f t="shared" si="8"/>
        <v>30</v>
      </c>
      <c r="F25" s="66" t="s">
        <v>28</v>
      </c>
      <c r="G25" s="48">
        <v>3</v>
      </c>
      <c r="H25" s="66"/>
      <c r="I25" s="66"/>
      <c r="J25" s="66"/>
      <c r="K25" s="66"/>
      <c r="L25" s="83"/>
      <c r="M25" s="83"/>
      <c r="N25" s="83"/>
      <c r="O25" s="67">
        <v>30</v>
      </c>
      <c r="P25" s="67">
        <v>10</v>
      </c>
      <c r="Q25" s="67"/>
      <c r="R25" s="101">
        <v>30</v>
      </c>
      <c r="S25" s="84"/>
      <c r="T25" s="84"/>
      <c r="U25" s="84">
        <v>3</v>
      </c>
      <c r="V25" s="67"/>
      <c r="W25" s="67"/>
      <c r="X25" s="67"/>
      <c r="Y25" s="67"/>
      <c r="Z25" s="84"/>
      <c r="AA25" s="84"/>
      <c r="AB25" s="84"/>
      <c r="AC25" s="67"/>
      <c r="AD25" s="67"/>
      <c r="AE25" s="67"/>
      <c r="AF25" s="67"/>
      <c r="AG25" s="84"/>
      <c r="AH25" s="84"/>
      <c r="AI25" s="84"/>
      <c r="AJ25" s="67"/>
      <c r="AK25" s="67"/>
      <c r="AL25" s="67"/>
      <c r="AM25" s="67"/>
      <c r="AN25" s="84"/>
      <c r="AO25" s="84"/>
      <c r="AP25" s="84"/>
      <c r="AQ25" s="66"/>
      <c r="AR25" s="66"/>
      <c r="AS25" s="66"/>
      <c r="AT25" s="66"/>
      <c r="AU25" s="83"/>
      <c r="AV25" s="83"/>
      <c r="AW25" s="83"/>
      <c r="AX25" s="68"/>
      <c r="AY25" s="68"/>
      <c r="AZ25" s="68"/>
    </row>
    <row r="26" spans="1:54" s="14" customFormat="1" ht="20.100000000000001" customHeight="1" x14ac:dyDescent="0.25">
      <c r="A26" s="48">
        <v>15</v>
      </c>
      <c r="B26" s="52" t="s">
        <v>46</v>
      </c>
      <c r="C26" s="48">
        <f t="shared" si="6"/>
        <v>45</v>
      </c>
      <c r="D26" s="48">
        <f t="shared" si="7"/>
        <v>30</v>
      </c>
      <c r="E26" s="48">
        <f t="shared" si="8"/>
        <v>15</v>
      </c>
      <c r="F26" s="48" t="s">
        <v>31</v>
      </c>
      <c r="G26" s="48">
        <f t="shared" si="9"/>
        <v>3</v>
      </c>
      <c r="H26" s="48"/>
      <c r="I26" s="48"/>
      <c r="J26" s="48"/>
      <c r="K26" s="48"/>
      <c r="L26" s="82"/>
      <c r="M26" s="82"/>
      <c r="N26" s="82"/>
      <c r="O26" s="73"/>
      <c r="P26" s="73"/>
      <c r="Q26" s="73"/>
      <c r="R26" s="73"/>
      <c r="S26" s="82"/>
      <c r="T26" s="82"/>
      <c r="U26" s="82"/>
      <c r="V26" s="73">
        <v>15</v>
      </c>
      <c r="W26" s="73">
        <v>15</v>
      </c>
      <c r="X26" s="73"/>
      <c r="Y26" s="73">
        <v>15</v>
      </c>
      <c r="Z26" s="82"/>
      <c r="AA26" s="82"/>
      <c r="AB26" s="82">
        <v>3</v>
      </c>
      <c r="AC26" s="73"/>
      <c r="AD26" s="73"/>
      <c r="AE26" s="73"/>
      <c r="AF26" s="73"/>
      <c r="AG26" s="82"/>
      <c r="AH26" s="82"/>
      <c r="AI26" s="82"/>
      <c r="AJ26" s="73"/>
      <c r="AK26" s="73"/>
      <c r="AL26" s="73"/>
      <c r="AM26" s="73"/>
      <c r="AN26" s="82"/>
      <c r="AO26" s="82"/>
      <c r="AP26" s="82"/>
      <c r="AQ26" s="73"/>
      <c r="AR26" s="73"/>
      <c r="AS26" s="73"/>
      <c r="AT26" s="73"/>
      <c r="AU26" s="82"/>
      <c r="AV26" s="82"/>
      <c r="AW26" s="82"/>
      <c r="AX26" s="50"/>
      <c r="AY26" s="50"/>
      <c r="AZ26" s="50"/>
    </row>
    <row r="27" spans="1:54" s="14" customFormat="1" ht="20.100000000000001" customHeight="1" x14ac:dyDescent="0.25">
      <c r="A27" s="73"/>
      <c r="B27" s="65" t="s">
        <v>116</v>
      </c>
      <c r="C27" s="82">
        <f t="shared" ref="C27:AW27" si="10">SUM(C18:C26)</f>
        <v>500</v>
      </c>
      <c r="D27" s="82">
        <f t="shared" si="10"/>
        <v>250</v>
      </c>
      <c r="E27" s="82">
        <f t="shared" si="10"/>
        <v>250</v>
      </c>
      <c r="F27" s="82">
        <f t="shared" si="10"/>
        <v>0</v>
      </c>
      <c r="G27" s="82">
        <f t="shared" si="10"/>
        <v>20</v>
      </c>
      <c r="H27" s="73">
        <f t="shared" si="10"/>
        <v>68</v>
      </c>
      <c r="I27" s="73">
        <f t="shared" si="10"/>
        <v>32</v>
      </c>
      <c r="J27" s="73">
        <f t="shared" si="10"/>
        <v>70</v>
      </c>
      <c r="K27" s="73">
        <f t="shared" si="10"/>
        <v>45</v>
      </c>
      <c r="L27" s="82">
        <f t="shared" si="10"/>
        <v>0</v>
      </c>
      <c r="M27" s="82">
        <f t="shared" si="10"/>
        <v>0</v>
      </c>
      <c r="N27" s="82">
        <f t="shared" si="10"/>
        <v>8</v>
      </c>
      <c r="O27" s="73">
        <f t="shared" si="10"/>
        <v>80</v>
      </c>
      <c r="P27" s="73">
        <f t="shared" si="10"/>
        <v>40</v>
      </c>
      <c r="Q27" s="73">
        <f t="shared" si="10"/>
        <v>0</v>
      </c>
      <c r="R27" s="73">
        <f t="shared" si="10"/>
        <v>120</v>
      </c>
      <c r="S27" s="82">
        <f t="shared" si="10"/>
        <v>0</v>
      </c>
      <c r="T27" s="82">
        <f t="shared" si="10"/>
        <v>0</v>
      </c>
      <c r="U27" s="82">
        <f t="shared" si="10"/>
        <v>9</v>
      </c>
      <c r="V27" s="73">
        <f t="shared" si="10"/>
        <v>15</v>
      </c>
      <c r="W27" s="73">
        <f t="shared" si="10"/>
        <v>15</v>
      </c>
      <c r="X27" s="73">
        <f t="shared" si="10"/>
        <v>0</v>
      </c>
      <c r="Y27" s="73">
        <f t="shared" si="10"/>
        <v>15</v>
      </c>
      <c r="Z27" s="82">
        <f t="shared" si="10"/>
        <v>0</v>
      </c>
      <c r="AA27" s="82">
        <f t="shared" si="10"/>
        <v>0</v>
      </c>
      <c r="AB27" s="82">
        <f t="shared" si="10"/>
        <v>3</v>
      </c>
      <c r="AC27" s="73">
        <f t="shared" si="10"/>
        <v>0</v>
      </c>
      <c r="AD27" s="73">
        <f t="shared" si="10"/>
        <v>0</v>
      </c>
      <c r="AE27" s="73">
        <f t="shared" si="10"/>
        <v>0</v>
      </c>
      <c r="AF27" s="73">
        <f t="shared" si="10"/>
        <v>0</v>
      </c>
      <c r="AG27" s="82">
        <f t="shared" si="10"/>
        <v>0</v>
      </c>
      <c r="AH27" s="82">
        <f t="shared" si="10"/>
        <v>0</v>
      </c>
      <c r="AI27" s="82">
        <f t="shared" si="10"/>
        <v>0</v>
      </c>
      <c r="AJ27" s="73">
        <f t="shared" si="10"/>
        <v>0</v>
      </c>
      <c r="AK27" s="73">
        <f t="shared" si="10"/>
        <v>0</v>
      </c>
      <c r="AL27" s="73">
        <f t="shared" si="10"/>
        <v>0</v>
      </c>
      <c r="AM27" s="73">
        <f t="shared" si="10"/>
        <v>0</v>
      </c>
      <c r="AN27" s="82">
        <f t="shared" si="10"/>
        <v>0</v>
      </c>
      <c r="AO27" s="82">
        <f t="shared" si="10"/>
        <v>0</v>
      </c>
      <c r="AP27" s="82">
        <f t="shared" si="10"/>
        <v>0</v>
      </c>
      <c r="AQ27" s="73">
        <f t="shared" si="10"/>
        <v>0</v>
      </c>
      <c r="AR27" s="73">
        <f t="shared" si="10"/>
        <v>0</v>
      </c>
      <c r="AS27" s="73">
        <f t="shared" si="10"/>
        <v>0</v>
      </c>
      <c r="AT27" s="73">
        <f t="shared" si="10"/>
        <v>0</v>
      </c>
      <c r="AU27" s="82">
        <f t="shared" si="10"/>
        <v>0</v>
      </c>
      <c r="AV27" s="82">
        <f t="shared" si="10"/>
        <v>0</v>
      </c>
      <c r="AW27" s="82">
        <f t="shared" si="10"/>
        <v>0</v>
      </c>
      <c r="AX27" s="50"/>
      <c r="AY27" s="50"/>
      <c r="AZ27" s="50" t="s">
        <v>122</v>
      </c>
      <c r="BB27" s="76">
        <f>SUM(E27/C27)</f>
        <v>0.5</v>
      </c>
    </row>
    <row r="28" spans="1:54" s="14" customFormat="1" ht="20.100000000000001" customHeight="1" thickBot="1" x14ac:dyDescent="0.3">
      <c r="A28" s="164" t="s">
        <v>117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6"/>
      <c r="AX28" s="50"/>
      <c r="AY28" s="50"/>
      <c r="AZ28" s="50"/>
    </row>
    <row r="29" spans="1:54" s="14" customFormat="1" ht="20.100000000000001" customHeight="1" x14ac:dyDescent="0.25">
      <c r="A29" s="48">
        <v>16</v>
      </c>
      <c r="B29" s="52" t="s">
        <v>48</v>
      </c>
      <c r="C29" s="48">
        <f>SUM(D29:E29)</f>
        <v>445</v>
      </c>
      <c r="D29" s="48">
        <f>SUM(H29:I29,O29:P29,V29:W29,AC29:AD29,AJ29:AK29,AQ29:AR29)</f>
        <v>90</v>
      </c>
      <c r="E29" s="48">
        <f>SUM(J29:M29,Q29:T29,X29:AA29,AE29:AH29,AL29:AO29,AS29:AV29)</f>
        <v>355</v>
      </c>
      <c r="F29" s="48" t="s">
        <v>28</v>
      </c>
      <c r="G29" s="48">
        <f>SUM(N29,U29,AB29,AI29,AP29,AW29)</f>
        <v>16</v>
      </c>
      <c r="H29" s="48">
        <v>40</v>
      </c>
      <c r="I29" s="48">
        <v>50</v>
      </c>
      <c r="J29" s="48">
        <v>120</v>
      </c>
      <c r="K29" s="48">
        <v>35</v>
      </c>
      <c r="L29" s="82">
        <v>80</v>
      </c>
      <c r="M29" s="82">
        <v>120</v>
      </c>
      <c r="N29" s="82">
        <v>16</v>
      </c>
      <c r="O29" s="73"/>
      <c r="P29" s="73"/>
      <c r="Q29" s="73"/>
      <c r="R29" s="73"/>
      <c r="S29" s="82"/>
      <c r="T29" s="82"/>
      <c r="U29" s="82"/>
      <c r="V29" s="73"/>
      <c r="W29" s="73"/>
      <c r="X29" s="73"/>
      <c r="Y29" s="73"/>
      <c r="Z29" s="82"/>
      <c r="AA29" s="82"/>
      <c r="AB29" s="82"/>
      <c r="AC29" s="73"/>
      <c r="AD29" s="73"/>
      <c r="AE29" s="73"/>
      <c r="AF29" s="73"/>
      <c r="AG29" s="82"/>
      <c r="AH29" s="82"/>
      <c r="AI29" s="82"/>
      <c r="AJ29" s="73"/>
      <c r="AK29" s="73"/>
      <c r="AL29" s="73"/>
      <c r="AM29" s="73"/>
      <c r="AN29" s="82"/>
      <c r="AO29" s="82"/>
      <c r="AP29" s="82"/>
      <c r="AQ29" s="73"/>
      <c r="AR29" s="73"/>
      <c r="AS29" s="73"/>
      <c r="AT29" s="73"/>
      <c r="AU29" s="82"/>
      <c r="AV29" s="82"/>
      <c r="AW29" s="82"/>
      <c r="AX29" s="70" t="s">
        <v>93</v>
      </c>
      <c r="AY29" s="50"/>
      <c r="AZ29" s="50"/>
    </row>
    <row r="30" spans="1:54" s="14" customFormat="1" ht="20.100000000000001" customHeight="1" x14ac:dyDescent="0.25">
      <c r="A30" s="48">
        <v>17</v>
      </c>
      <c r="B30" s="52" t="s">
        <v>109</v>
      </c>
      <c r="C30" s="80">
        <f t="shared" ref="C30:C38" si="11">SUM(D30:E30)</f>
        <v>40</v>
      </c>
      <c r="D30" s="48">
        <v>20</v>
      </c>
      <c r="E30" s="80">
        <f t="shared" ref="E30:E38" si="12">SUM(J30:M30,Q30:T30,X30:AA30,AE30:AH30,AL30:AO30,AS30:AV30)</f>
        <v>20</v>
      </c>
      <c r="F30" s="48" t="s">
        <v>31</v>
      </c>
      <c r="G30" s="48">
        <v>2</v>
      </c>
      <c r="H30" s="48"/>
      <c r="I30" s="48"/>
      <c r="J30" s="48"/>
      <c r="K30" s="48"/>
      <c r="L30" s="82"/>
      <c r="M30" s="82"/>
      <c r="N30" s="82"/>
      <c r="O30" s="73"/>
      <c r="P30" s="73"/>
      <c r="Q30" s="73"/>
      <c r="R30" s="73"/>
      <c r="S30" s="82"/>
      <c r="T30" s="82"/>
      <c r="U30" s="82"/>
      <c r="V30" s="73"/>
      <c r="W30" s="73"/>
      <c r="X30" s="73"/>
      <c r="Y30" s="73"/>
      <c r="Z30" s="82"/>
      <c r="AA30" s="82"/>
      <c r="AB30" s="82"/>
      <c r="AC30" s="73"/>
      <c r="AD30" s="73"/>
      <c r="AE30" s="73"/>
      <c r="AF30" s="73"/>
      <c r="AG30" s="82"/>
      <c r="AH30" s="82"/>
      <c r="AI30" s="82"/>
      <c r="AJ30" s="73"/>
      <c r="AK30" s="73"/>
      <c r="AL30" s="73"/>
      <c r="AM30" s="73"/>
      <c r="AN30" s="82"/>
      <c r="AO30" s="82"/>
      <c r="AP30" s="82"/>
      <c r="AQ30" s="73">
        <v>15</v>
      </c>
      <c r="AR30" s="73">
        <v>5</v>
      </c>
      <c r="AS30" s="73">
        <v>20</v>
      </c>
      <c r="AT30" s="73"/>
      <c r="AU30" s="82"/>
      <c r="AV30" s="82"/>
      <c r="AW30" s="82">
        <v>2</v>
      </c>
      <c r="AX30" s="71">
        <v>2</v>
      </c>
      <c r="AY30" s="50"/>
      <c r="AZ30" s="50"/>
    </row>
    <row r="31" spans="1:54" s="14" customFormat="1" ht="20.100000000000001" customHeight="1" x14ac:dyDescent="0.25">
      <c r="A31" s="73">
        <v>18</v>
      </c>
      <c r="B31" s="52" t="s">
        <v>50</v>
      </c>
      <c r="C31" s="80">
        <f t="shared" si="11"/>
        <v>60</v>
      </c>
      <c r="D31" s="73">
        <f t="shared" ref="D31:D35" si="13">SUM(H31:I31,O31:P31,V31:W31,AC31:AD31,AJ31:AK31,AQ31:AR31)</f>
        <v>20</v>
      </c>
      <c r="E31" s="80">
        <f t="shared" si="12"/>
        <v>40</v>
      </c>
      <c r="F31" s="73" t="s">
        <v>28</v>
      </c>
      <c r="G31" s="73">
        <v>2</v>
      </c>
      <c r="H31" s="73"/>
      <c r="I31" s="73"/>
      <c r="J31" s="73"/>
      <c r="K31" s="73"/>
      <c r="L31" s="82"/>
      <c r="M31" s="82"/>
      <c r="N31" s="82"/>
      <c r="O31" s="73"/>
      <c r="P31" s="73"/>
      <c r="Q31" s="73"/>
      <c r="R31" s="73"/>
      <c r="S31" s="82"/>
      <c r="T31" s="82"/>
      <c r="U31" s="82"/>
      <c r="V31" s="73"/>
      <c r="W31" s="73"/>
      <c r="X31" s="73"/>
      <c r="Y31" s="73"/>
      <c r="Z31" s="82"/>
      <c r="AA31" s="82"/>
      <c r="AB31" s="82"/>
      <c r="AC31" s="73"/>
      <c r="AD31" s="73"/>
      <c r="AE31" s="73"/>
      <c r="AF31" s="73"/>
      <c r="AG31" s="82"/>
      <c r="AH31" s="82"/>
      <c r="AI31" s="82"/>
      <c r="AJ31" s="73"/>
      <c r="AK31" s="73"/>
      <c r="AL31" s="73"/>
      <c r="AM31" s="73"/>
      <c r="AN31" s="82"/>
      <c r="AO31" s="82"/>
      <c r="AP31" s="82"/>
      <c r="AQ31" s="73">
        <v>10</v>
      </c>
      <c r="AR31" s="73">
        <v>10</v>
      </c>
      <c r="AS31" s="73">
        <v>15</v>
      </c>
      <c r="AT31" s="73">
        <v>5</v>
      </c>
      <c r="AU31" s="82">
        <v>20</v>
      </c>
      <c r="AV31" s="82"/>
      <c r="AW31" s="82">
        <v>2</v>
      </c>
      <c r="AX31" s="64" t="s">
        <v>111</v>
      </c>
      <c r="AY31" s="50"/>
      <c r="AZ31" s="50"/>
    </row>
    <row r="32" spans="1:54" s="14" customFormat="1" ht="20.100000000000001" customHeight="1" x14ac:dyDescent="0.25">
      <c r="A32" s="73">
        <v>19</v>
      </c>
      <c r="B32" s="52" t="s">
        <v>52</v>
      </c>
      <c r="C32" s="80">
        <f t="shared" si="11"/>
        <v>340</v>
      </c>
      <c r="D32" s="73">
        <f t="shared" si="13"/>
        <v>30</v>
      </c>
      <c r="E32" s="80">
        <f t="shared" si="12"/>
        <v>310</v>
      </c>
      <c r="F32" s="73" t="s">
        <v>28</v>
      </c>
      <c r="G32" s="73">
        <v>14</v>
      </c>
      <c r="H32" s="73">
        <v>15</v>
      </c>
      <c r="I32" s="73">
        <v>15</v>
      </c>
      <c r="J32" s="73"/>
      <c r="K32" s="73">
        <v>15</v>
      </c>
      <c r="L32" s="82">
        <v>40</v>
      </c>
      <c r="M32" s="82"/>
      <c r="N32" s="82">
        <v>4</v>
      </c>
      <c r="O32" s="73"/>
      <c r="P32" s="73"/>
      <c r="Q32" s="73">
        <v>15</v>
      </c>
      <c r="R32" s="73"/>
      <c r="S32" s="82">
        <v>80</v>
      </c>
      <c r="T32" s="82">
        <v>160</v>
      </c>
      <c r="U32" s="82">
        <v>6</v>
      </c>
      <c r="V32" s="73"/>
      <c r="W32" s="73"/>
      <c r="X32" s="73"/>
      <c r="Y32" s="73"/>
      <c r="Z32" s="82"/>
      <c r="AA32" s="82"/>
      <c r="AB32" s="82"/>
      <c r="AC32" s="73"/>
      <c r="AD32" s="73"/>
      <c r="AE32" s="73"/>
      <c r="AF32" s="73"/>
      <c r="AG32" s="82"/>
      <c r="AH32" s="82"/>
      <c r="AI32" s="82"/>
      <c r="AJ32" s="73"/>
      <c r="AK32" s="73"/>
      <c r="AL32" s="73"/>
      <c r="AM32" s="73"/>
      <c r="AN32" s="82"/>
      <c r="AO32" s="82"/>
      <c r="AP32" s="82"/>
      <c r="AQ32" s="73"/>
      <c r="AR32" s="73"/>
      <c r="AS32" s="73"/>
      <c r="AT32" s="73"/>
      <c r="AU32" s="82"/>
      <c r="AV32" s="82"/>
      <c r="AW32" s="82"/>
      <c r="AX32" s="64" t="s">
        <v>94</v>
      </c>
      <c r="AY32" s="50"/>
      <c r="AZ32" s="50"/>
    </row>
    <row r="33" spans="1:54" s="14" customFormat="1" ht="20.100000000000001" customHeight="1" x14ac:dyDescent="0.25">
      <c r="A33" s="73">
        <v>20</v>
      </c>
      <c r="B33" s="52" t="s">
        <v>54</v>
      </c>
      <c r="C33" s="80">
        <f t="shared" si="11"/>
        <v>45</v>
      </c>
      <c r="D33" s="73">
        <f t="shared" si="13"/>
        <v>30</v>
      </c>
      <c r="E33" s="80">
        <f t="shared" si="12"/>
        <v>15</v>
      </c>
      <c r="F33" s="73" t="s">
        <v>31</v>
      </c>
      <c r="G33" s="73">
        <f t="shared" ref="G33:G38" si="14">SUM(N33,U33,AB33,AI33,AP33,AW33)</f>
        <v>2</v>
      </c>
      <c r="H33" s="73"/>
      <c r="I33" s="73"/>
      <c r="J33" s="73"/>
      <c r="K33" s="73"/>
      <c r="L33" s="82"/>
      <c r="M33" s="82"/>
      <c r="N33" s="82"/>
      <c r="O33" s="73">
        <v>20</v>
      </c>
      <c r="P33" s="73">
        <v>10</v>
      </c>
      <c r="Q33" s="73">
        <v>15</v>
      </c>
      <c r="R33" s="73"/>
      <c r="S33" s="82"/>
      <c r="T33" s="82"/>
      <c r="U33" s="82">
        <v>2</v>
      </c>
      <c r="V33" s="73"/>
      <c r="W33" s="73"/>
      <c r="X33" s="73"/>
      <c r="Y33" s="73"/>
      <c r="Z33" s="82"/>
      <c r="AA33" s="82"/>
      <c r="AB33" s="82"/>
      <c r="AC33" s="73"/>
      <c r="AD33" s="73"/>
      <c r="AE33" s="73"/>
      <c r="AF33" s="73"/>
      <c r="AG33" s="82"/>
      <c r="AH33" s="82"/>
      <c r="AI33" s="82"/>
      <c r="AJ33" s="73"/>
      <c r="AK33" s="73"/>
      <c r="AL33" s="73"/>
      <c r="AM33" s="73"/>
      <c r="AN33" s="82"/>
      <c r="AO33" s="82"/>
      <c r="AP33" s="82"/>
      <c r="AQ33" s="73"/>
      <c r="AR33" s="73"/>
      <c r="AS33" s="73"/>
      <c r="AT33" s="73"/>
      <c r="AU33" s="82"/>
      <c r="AV33" s="82"/>
      <c r="AW33" s="82"/>
      <c r="AX33" s="64">
        <v>2</v>
      </c>
      <c r="AY33" s="50"/>
      <c r="AZ33" s="50"/>
    </row>
    <row r="34" spans="1:54" s="14" customFormat="1" ht="20.100000000000001" customHeight="1" x14ac:dyDescent="0.25">
      <c r="A34" s="73">
        <v>21</v>
      </c>
      <c r="B34" s="52" t="s">
        <v>95</v>
      </c>
      <c r="C34" s="80">
        <f t="shared" si="11"/>
        <v>45</v>
      </c>
      <c r="D34" s="73">
        <v>25</v>
      </c>
      <c r="E34" s="80">
        <f t="shared" si="12"/>
        <v>20</v>
      </c>
      <c r="F34" s="73" t="s">
        <v>31</v>
      </c>
      <c r="G34" s="73">
        <v>2</v>
      </c>
      <c r="H34" s="73"/>
      <c r="I34" s="73"/>
      <c r="J34" s="73"/>
      <c r="K34" s="73"/>
      <c r="L34" s="82"/>
      <c r="M34" s="82"/>
      <c r="N34" s="82"/>
      <c r="O34" s="73"/>
      <c r="P34" s="73"/>
      <c r="Q34" s="73"/>
      <c r="R34" s="73"/>
      <c r="S34" s="82"/>
      <c r="T34" s="82"/>
      <c r="U34" s="82"/>
      <c r="V34" s="73"/>
      <c r="W34" s="73"/>
      <c r="X34" s="73"/>
      <c r="Y34" s="73"/>
      <c r="Z34" s="82"/>
      <c r="AA34" s="82"/>
      <c r="AB34" s="82"/>
      <c r="AC34" s="73">
        <v>15</v>
      </c>
      <c r="AD34" s="73">
        <v>10</v>
      </c>
      <c r="AE34" s="80">
        <v>20</v>
      </c>
      <c r="AF34" s="73"/>
      <c r="AG34" s="82"/>
      <c r="AH34" s="82"/>
      <c r="AI34" s="82">
        <v>2</v>
      </c>
      <c r="AJ34" s="73"/>
      <c r="AK34" s="73"/>
      <c r="AL34" s="73"/>
      <c r="AM34" s="73"/>
      <c r="AN34" s="82"/>
      <c r="AO34" s="82"/>
      <c r="AP34" s="82"/>
      <c r="AQ34" s="73"/>
      <c r="AR34" s="73"/>
      <c r="AS34" s="73"/>
      <c r="AT34" s="73"/>
      <c r="AU34" s="82"/>
      <c r="AV34" s="82"/>
      <c r="AW34" s="82"/>
      <c r="AX34" s="64">
        <v>2</v>
      </c>
      <c r="AY34" s="50"/>
      <c r="AZ34" s="50"/>
    </row>
    <row r="35" spans="1:54" s="14" customFormat="1" ht="20.100000000000001" customHeight="1" x14ac:dyDescent="0.25">
      <c r="A35" s="73">
        <v>22</v>
      </c>
      <c r="B35" s="52" t="s">
        <v>55</v>
      </c>
      <c r="C35" s="80">
        <f t="shared" si="11"/>
        <v>45</v>
      </c>
      <c r="D35" s="73">
        <f t="shared" si="13"/>
        <v>30</v>
      </c>
      <c r="E35" s="80">
        <f t="shared" si="12"/>
        <v>15</v>
      </c>
      <c r="F35" s="73" t="s">
        <v>28</v>
      </c>
      <c r="G35" s="73">
        <f t="shared" si="14"/>
        <v>2</v>
      </c>
      <c r="H35" s="73"/>
      <c r="I35" s="73"/>
      <c r="J35" s="73"/>
      <c r="K35" s="73"/>
      <c r="L35" s="82"/>
      <c r="M35" s="82"/>
      <c r="N35" s="82"/>
      <c r="O35" s="73"/>
      <c r="P35" s="73"/>
      <c r="Q35" s="73"/>
      <c r="R35" s="73"/>
      <c r="S35" s="82"/>
      <c r="T35" s="82"/>
      <c r="U35" s="82"/>
      <c r="V35" s="73">
        <v>15</v>
      </c>
      <c r="W35" s="73">
        <v>15</v>
      </c>
      <c r="X35" s="73">
        <v>15</v>
      </c>
      <c r="Y35" s="73"/>
      <c r="Z35" s="82"/>
      <c r="AA35" s="82"/>
      <c r="AB35" s="82">
        <v>2</v>
      </c>
      <c r="AC35" s="73"/>
      <c r="AD35" s="73"/>
      <c r="AE35" s="73"/>
      <c r="AF35" s="73"/>
      <c r="AG35" s="82"/>
      <c r="AH35" s="82"/>
      <c r="AI35" s="82"/>
      <c r="AJ35" s="73"/>
      <c r="AK35" s="73"/>
      <c r="AL35" s="73"/>
      <c r="AM35" s="73"/>
      <c r="AN35" s="82"/>
      <c r="AO35" s="82"/>
      <c r="AP35" s="82"/>
      <c r="AQ35" s="73"/>
      <c r="AR35" s="73"/>
      <c r="AS35" s="73"/>
      <c r="AT35" s="73"/>
      <c r="AU35" s="82"/>
      <c r="AV35" s="82"/>
      <c r="AW35" s="82"/>
      <c r="AX35" s="64">
        <v>2</v>
      </c>
      <c r="AY35" s="50"/>
      <c r="AZ35" s="50"/>
    </row>
    <row r="36" spans="1:54" s="14" customFormat="1" ht="20.100000000000001" customHeight="1" x14ac:dyDescent="0.25">
      <c r="A36" s="73">
        <v>23</v>
      </c>
      <c r="B36" s="52" t="s">
        <v>96</v>
      </c>
      <c r="C36" s="80">
        <f t="shared" si="11"/>
        <v>35</v>
      </c>
      <c r="D36" s="73">
        <v>20</v>
      </c>
      <c r="E36" s="80">
        <f t="shared" si="12"/>
        <v>15</v>
      </c>
      <c r="F36" s="73" t="s">
        <v>31</v>
      </c>
      <c r="G36" s="73">
        <v>1</v>
      </c>
      <c r="H36" s="73"/>
      <c r="I36" s="73"/>
      <c r="J36" s="73"/>
      <c r="K36" s="73"/>
      <c r="L36" s="82"/>
      <c r="M36" s="82"/>
      <c r="N36" s="82"/>
      <c r="O36" s="73"/>
      <c r="P36" s="73"/>
      <c r="Q36" s="73"/>
      <c r="R36" s="73"/>
      <c r="S36" s="82"/>
      <c r="T36" s="82"/>
      <c r="U36" s="82"/>
      <c r="V36" s="73">
        <v>10</v>
      </c>
      <c r="W36" s="73">
        <v>10</v>
      </c>
      <c r="X36" s="73">
        <v>15</v>
      </c>
      <c r="Y36" s="73"/>
      <c r="Z36" s="82"/>
      <c r="AA36" s="82"/>
      <c r="AB36" s="82">
        <v>1</v>
      </c>
      <c r="AC36" s="73"/>
      <c r="AD36" s="73"/>
      <c r="AE36" s="73"/>
      <c r="AF36" s="73"/>
      <c r="AG36" s="82"/>
      <c r="AH36" s="82"/>
      <c r="AI36" s="82"/>
      <c r="AJ36" s="73"/>
      <c r="AK36" s="73"/>
      <c r="AL36" s="73"/>
      <c r="AM36" s="73"/>
      <c r="AN36" s="82"/>
      <c r="AO36" s="82"/>
      <c r="AP36" s="82"/>
      <c r="AQ36" s="73"/>
      <c r="AR36" s="73"/>
      <c r="AS36" s="73"/>
      <c r="AT36" s="73"/>
      <c r="AU36" s="82"/>
      <c r="AV36" s="82"/>
      <c r="AW36" s="82"/>
      <c r="AX36" s="64">
        <v>1</v>
      </c>
      <c r="AY36" s="50"/>
      <c r="AZ36" s="50"/>
    </row>
    <row r="37" spans="1:54" s="14" customFormat="1" ht="20.100000000000001" customHeight="1" x14ac:dyDescent="0.25">
      <c r="A37" s="73">
        <v>24</v>
      </c>
      <c r="B37" s="52" t="s">
        <v>97</v>
      </c>
      <c r="C37" s="80">
        <f t="shared" si="11"/>
        <v>20</v>
      </c>
      <c r="D37" s="73">
        <v>10</v>
      </c>
      <c r="E37" s="80">
        <f t="shared" si="12"/>
        <v>10</v>
      </c>
      <c r="F37" s="73" t="s">
        <v>31</v>
      </c>
      <c r="G37" s="73">
        <v>1</v>
      </c>
      <c r="H37" s="73"/>
      <c r="I37" s="73"/>
      <c r="J37" s="73"/>
      <c r="K37" s="73"/>
      <c r="L37" s="82"/>
      <c r="M37" s="82"/>
      <c r="N37" s="82"/>
      <c r="O37" s="73"/>
      <c r="P37" s="73"/>
      <c r="Q37" s="73"/>
      <c r="R37" s="73"/>
      <c r="S37" s="82"/>
      <c r="T37" s="82"/>
      <c r="U37" s="82"/>
      <c r="V37" s="73"/>
      <c r="W37" s="73"/>
      <c r="X37" s="73"/>
      <c r="Y37" s="73"/>
      <c r="Z37" s="82"/>
      <c r="AA37" s="82"/>
      <c r="AB37" s="82"/>
      <c r="AC37" s="73"/>
      <c r="AD37" s="73"/>
      <c r="AE37" s="73"/>
      <c r="AF37" s="73"/>
      <c r="AG37" s="82"/>
      <c r="AH37" s="82"/>
      <c r="AI37" s="82"/>
      <c r="AJ37" s="73"/>
      <c r="AK37" s="73"/>
      <c r="AL37" s="73"/>
      <c r="AM37" s="73"/>
      <c r="AN37" s="82"/>
      <c r="AO37" s="82"/>
      <c r="AP37" s="82"/>
      <c r="AQ37" s="73">
        <v>10</v>
      </c>
      <c r="AR37" s="73">
        <v>10</v>
      </c>
      <c r="AS37" s="73">
        <v>10</v>
      </c>
      <c r="AT37" s="73"/>
      <c r="AU37" s="82"/>
      <c r="AV37" s="82"/>
      <c r="AW37" s="82">
        <v>1</v>
      </c>
      <c r="AX37" s="64">
        <v>1</v>
      </c>
      <c r="AY37" s="50"/>
      <c r="AZ37" s="50"/>
    </row>
    <row r="38" spans="1:54" s="14" customFormat="1" ht="33.75" customHeight="1" x14ac:dyDescent="0.25">
      <c r="A38" s="73">
        <v>25</v>
      </c>
      <c r="B38" s="52" t="s">
        <v>118</v>
      </c>
      <c r="C38" s="80">
        <f t="shared" si="11"/>
        <v>30</v>
      </c>
      <c r="D38" s="73">
        <v>10</v>
      </c>
      <c r="E38" s="80">
        <f t="shared" si="12"/>
        <v>20</v>
      </c>
      <c r="F38" s="73" t="s">
        <v>31</v>
      </c>
      <c r="G38" s="73">
        <f t="shared" si="14"/>
        <v>1</v>
      </c>
      <c r="H38" s="73"/>
      <c r="I38" s="73"/>
      <c r="J38" s="73"/>
      <c r="K38" s="73"/>
      <c r="L38" s="82"/>
      <c r="M38" s="82"/>
      <c r="N38" s="82"/>
      <c r="O38" s="73"/>
      <c r="P38" s="73"/>
      <c r="Q38" s="73"/>
      <c r="R38" s="73"/>
      <c r="S38" s="82"/>
      <c r="T38" s="82"/>
      <c r="U38" s="82"/>
      <c r="V38" s="73"/>
      <c r="W38" s="73"/>
      <c r="X38" s="73"/>
      <c r="Y38" s="73"/>
      <c r="Z38" s="82"/>
      <c r="AA38" s="82"/>
      <c r="AB38" s="82"/>
      <c r="AC38" s="73"/>
      <c r="AD38" s="73"/>
      <c r="AE38" s="73"/>
      <c r="AF38" s="73"/>
      <c r="AG38" s="82"/>
      <c r="AH38" s="82"/>
      <c r="AI38" s="82"/>
      <c r="AJ38" s="73"/>
      <c r="AK38" s="73"/>
      <c r="AL38" s="73"/>
      <c r="AM38" s="73"/>
      <c r="AN38" s="82"/>
      <c r="AO38" s="82"/>
      <c r="AP38" s="82"/>
      <c r="AQ38" s="73">
        <v>5</v>
      </c>
      <c r="AR38" s="73">
        <v>5</v>
      </c>
      <c r="AS38" s="73">
        <v>20</v>
      </c>
      <c r="AT38" s="73"/>
      <c r="AU38" s="82"/>
      <c r="AV38" s="82"/>
      <c r="AW38" s="82">
        <v>1</v>
      </c>
      <c r="AX38" s="64">
        <v>1</v>
      </c>
      <c r="AY38" s="50"/>
      <c r="AZ38" s="50">
        <f>SUM(I39,P39,W39,AD39,AK39,AR39,I55,P55,W55,AD55,AK55,AR55)</f>
        <v>380</v>
      </c>
    </row>
    <row r="39" spans="1:54" s="14" customFormat="1" ht="20.100000000000001" customHeight="1" x14ac:dyDescent="0.25">
      <c r="A39" s="73"/>
      <c r="B39" s="51" t="s">
        <v>116</v>
      </c>
      <c r="C39" s="82">
        <f t="shared" ref="C39:AW39" si="15">SUM(C29:C38)</f>
        <v>1105</v>
      </c>
      <c r="D39" s="82">
        <f t="shared" si="15"/>
        <v>285</v>
      </c>
      <c r="E39" s="82">
        <f t="shared" si="15"/>
        <v>820</v>
      </c>
      <c r="F39" s="82">
        <f t="shared" si="15"/>
        <v>0</v>
      </c>
      <c r="G39" s="82">
        <f t="shared" si="15"/>
        <v>43</v>
      </c>
      <c r="H39" s="73">
        <f t="shared" si="15"/>
        <v>55</v>
      </c>
      <c r="I39" s="73">
        <f t="shared" si="15"/>
        <v>65</v>
      </c>
      <c r="J39" s="73">
        <f t="shared" si="15"/>
        <v>120</v>
      </c>
      <c r="K39" s="73">
        <f t="shared" si="15"/>
        <v>50</v>
      </c>
      <c r="L39" s="82">
        <f t="shared" si="15"/>
        <v>120</v>
      </c>
      <c r="M39" s="82">
        <f t="shared" si="15"/>
        <v>120</v>
      </c>
      <c r="N39" s="82">
        <f t="shared" si="15"/>
        <v>20</v>
      </c>
      <c r="O39" s="73">
        <f t="shared" si="15"/>
        <v>20</v>
      </c>
      <c r="P39" s="73">
        <f t="shared" si="15"/>
        <v>10</v>
      </c>
      <c r="Q39" s="73">
        <f t="shared" si="15"/>
        <v>30</v>
      </c>
      <c r="R39" s="73">
        <f t="shared" si="15"/>
        <v>0</v>
      </c>
      <c r="S39" s="82">
        <f t="shared" si="15"/>
        <v>80</v>
      </c>
      <c r="T39" s="82">
        <f t="shared" si="15"/>
        <v>160</v>
      </c>
      <c r="U39" s="82">
        <f t="shared" si="15"/>
        <v>8</v>
      </c>
      <c r="V39" s="73">
        <f t="shared" si="15"/>
        <v>25</v>
      </c>
      <c r="W39" s="73">
        <f t="shared" si="15"/>
        <v>25</v>
      </c>
      <c r="X39" s="73">
        <f t="shared" si="15"/>
        <v>30</v>
      </c>
      <c r="Y39" s="73">
        <f t="shared" si="15"/>
        <v>0</v>
      </c>
      <c r="Z39" s="82">
        <f t="shared" si="15"/>
        <v>0</v>
      </c>
      <c r="AA39" s="82">
        <f t="shared" si="15"/>
        <v>0</v>
      </c>
      <c r="AB39" s="82">
        <f t="shared" si="15"/>
        <v>3</v>
      </c>
      <c r="AC39" s="73">
        <f t="shared" si="15"/>
        <v>15</v>
      </c>
      <c r="AD39" s="73">
        <f t="shared" si="15"/>
        <v>10</v>
      </c>
      <c r="AE39" s="73">
        <f t="shared" si="15"/>
        <v>20</v>
      </c>
      <c r="AF39" s="73">
        <f t="shared" si="15"/>
        <v>0</v>
      </c>
      <c r="AG39" s="82">
        <f t="shared" si="15"/>
        <v>0</v>
      </c>
      <c r="AH39" s="82">
        <f t="shared" si="15"/>
        <v>0</v>
      </c>
      <c r="AI39" s="82">
        <f t="shared" si="15"/>
        <v>2</v>
      </c>
      <c r="AJ39" s="73">
        <f t="shared" si="15"/>
        <v>0</v>
      </c>
      <c r="AK39" s="73">
        <f t="shared" si="15"/>
        <v>0</v>
      </c>
      <c r="AL39" s="73">
        <f t="shared" si="15"/>
        <v>0</v>
      </c>
      <c r="AM39" s="73">
        <f t="shared" si="15"/>
        <v>0</v>
      </c>
      <c r="AN39" s="82">
        <f t="shared" si="15"/>
        <v>0</v>
      </c>
      <c r="AO39" s="82">
        <f t="shared" si="15"/>
        <v>0</v>
      </c>
      <c r="AP39" s="82">
        <f t="shared" si="15"/>
        <v>0</v>
      </c>
      <c r="AQ39" s="73">
        <f t="shared" si="15"/>
        <v>40</v>
      </c>
      <c r="AR39" s="73">
        <f t="shared" si="15"/>
        <v>30</v>
      </c>
      <c r="AS39" s="73">
        <f t="shared" si="15"/>
        <v>65</v>
      </c>
      <c r="AT39" s="73">
        <f t="shared" si="15"/>
        <v>5</v>
      </c>
      <c r="AU39" s="82">
        <f t="shared" si="15"/>
        <v>20</v>
      </c>
      <c r="AV39" s="82">
        <f t="shared" si="15"/>
        <v>0</v>
      </c>
      <c r="AW39" s="82">
        <f t="shared" si="15"/>
        <v>6</v>
      </c>
      <c r="AX39" s="75"/>
      <c r="AY39" s="78">
        <f>SUM(S39+T39+L39+M39+Z39+AA39+AG39+AH39+AN39+AO39+AU39+AV39)</f>
        <v>500</v>
      </c>
      <c r="AZ39" s="50" t="s">
        <v>122</v>
      </c>
      <c r="BB39" s="76">
        <f>SUM(E39/C39)</f>
        <v>0.74208144796380093</v>
      </c>
    </row>
    <row r="40" spans="1:54" s="14" customFormat="1" ht="20.100000000000001" customHeight="1" thickBot="1" x14ac:dyDescent="0.3">
      <c r="A40" s="161" t="s">
        <v>119</v>
      </c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3"/>
      <c r="AX40" s="50"/>
      <c r="AY40" s="50"/>
      <c r="AZ40" s="50"/>
    </row>
    <row r="41" spans="1:54" s="14" customFormat="1" ht="39" customHeight="1" x14ac:dyDescent="0.25">
      <c r="A41" s="73">
        <v>26</v>
      </c>
      <c r="B41" s="49" t="s">
        <v>58</v>
      </c>
      <c r="C41" s="73">
        <f t="shared" ref="C41:C54" si="16">SUM(D41:E41)</f>
        <v>380</v>
      </c>
      <c r="D41" s="73">
        <f t="shared" ref="D41:D54" si="17">SUM(H41:I41,O41:P41,V41:W41,AC41:AD41,AJ41:AK41,AQ41:AR41)</f>
        <v>70</v>
      </c>
      <c r="E41" s="73">
        <f t="shared" ref="E41:E54" si="18">SUM(J41:M41,Q41:T41,X41:AA41,AE41:AH41,AL41:AO41,AS41:AV41)</f>
        <v>310</v>
      </c>
      <c r="F41" s="73" t="s">
        <v>28</v>
      </c>
      <c r="G41" s="73">
        <f>SUM(N41,U41,AB41,AI41,AP41,AW41)</f>
        <v>15</v>
      </c>
      <c r="H41" s="73"/>
      <c r="I41" s="73"/>
      <c r="J41" s="73"/>
      <c r="K41" s="73"/>
      <c r="L41" s="82"/>
      <c r="M41" s="82"/>
      <c r="N41" s="82"/>
      <c r="O41" s="73"/>
      <c r="P41" s="73"/>
      <c r="Q41" s="73"/>
      <c r="R41" s="73"/>
      <c r="S41" s="82"/>
      <c r="T41" s="82"/>
      <c r="U41" s="82"/>
      <c r="V41" s="73">
        <v>40</v>
      </c>
      <c r="W41" s="73">
        <v>30</v>
      </c>
      <c r="X41" s="73">
        <v>15</v>
      </c>
      <c r="Y41" s="73">
        <v>15</v>
      </c>
      <c r="Z41" s="82">
        <v>120</v>
      </c>
      <c r="AA41" s="82">
        <v>160</v>
      </c>
      <c r="AB41" s="82">
        <v>15</v>
      </c>
      <c r="AC41" s="73"/>
      <c r="AD41" s="73"/>
      <c r="AE41" s="73"/>
      <c r="AF41" s="73"/>
      <c r="AG41" s="82"/>
      <c r="AH41" s="82"/>
      <c r="AI41" s="82"/>
      <c r="AJ41" s="73"/>
      <c r="AK41" s="73"/>
      <c r="AL41" s="73"/>
      <c r="AM41" s="73"/>
      <c r="AN41" s="82"/>
      <c r="AO41" s="82"/>
      <c r="AP41" s="82"/>
      <c r="AQ41" s="73"/>
      <c r="AR41" s="73"/>
      <c r="AS41" s="73"/>
      <c r="AT41" s="73"/>
      <c r="AU41" s="82"/>
      <c r="AV41" s="82"/>
      <c r="AW41" s="82"/>
      <c r="AX41" s="70" t="s">
        <v>99</v>
      </c>
      <c r="AY41" s="50"/>
      <c r="AZ41" s="50"/>
    </row>
    <row r="42" spans="1:54" s="14" customFormat="1" ht="31.5" customHeight="1" x14ac:dyDescent="0.25">
      <c r="A42" s="73">
        <v>27</v>
      </c>
      <c r="B42" s="52" t="s">
        <v>60</v>
      </c>
      <c r="C42" s="80">
        <f t="shared" si="16"/>
        <v>430</v>
      </c>
      <c r="D42" s="80">
        <f t="shared" si="17"/>
        <v>70</v>
      </c>
      <c r="E42" s="80">
        <f t="shared" si="18"/>
        <v>360</v>
      </c>
      <c r="F42" s="73" t="s">
        <v>28</v>
      </c>
      <c r="G42" s="73">
        <f t="shared" ref="G42:G50" si="19">SUM(N42,U42,AB42,AI42,AP42,AW42)</f>
        <v>17</v>
      </c>
      <c r="H42" s="73"/>
      <c r="I42" s="73"/>
      <c r="J42" s="73"/>
      <c r="K42" s="73"/>
      <c r="L42" s="82"/>
      <c r="M42" s="82"/>
      <c r="N42" s="82"/>
      <c r="O42" s="73"/>
      <c r="P42" s="73"/>
      <c r="Q42" s="73"/>
      <c r="R42" s="73"/>
      <c r="S42" s="82"/>
      <c r="T42" s="82"/>
      <c r="U42" s="82"/>
      <c r="V42" s="73"/>
      <c r="W42" s="73"/>
      <c r="X42" s="73"/>
      <c r="Y42" s="73"/>
      <c r="Z42" s="82"/>
      <c r="AA42" s="82"/>
      <c r="AB42" s="82"/>
      <c r="AC42" s="73"/>
      <c r="AD42" s="73"/>
      <c r="AE42" s="73"/>
      <c r="AF42" s="73"/>
      <c r="AG42" s="82"/>
      <c r="AH42" s="82"/>
      <c r="AI42" s="82"/>
      <c r="AJ42" s="73"/>
      <c r="AK42" s="73"/>
      <c r="AL42" s="73"/>
      <c r="AM42" s="73"/>
      <c r="AN42" s="82"/>
      <c r="AO42" s="82"/>
      <c r="AP42" s="82"/>
      <c r="AQ42" s="73">
        <v>40</v>
      </c>
      <c r="AR42" s="73">
        <v>30</v>
      </c>
      <c r="AS42" s="73">
        <v>20</v>
      </c>
      <c r="AT42" s="73">
        <v>20</v>
      </c>
      <c r="AU42" s="82">
        <v>160</v>
      </c>
      <c r="AV42" s="82">
        <v>160</v>
      </c>
      <c r="AW42" s="82">
        <v>17</v>
      </c>
      <c r="AX42" s="64" t="s">
        <v>100</v>
      </c>
      <c r="AY42" s="50"/>
      <c r="AZ42" s="50"/>
    </row>
    <row r="43" spans="1:54" s="14" customFormat="1" ht="32.25" customHeight="1" x14ac:dyDescent="0.25">
      <c r="A43" s="73">
        <v>28</v>
      </c>
      <c r="B43" s="52" t="s">
        <v>62</v>
      </c>
      <c r="C43" s="80">
        <f t="shared" si="16"/>
        <v>390</v>
      </c>
      <c r="D43" s="80">
        <f t="shared" si="17"/>
        <v>70</v>
      </c>
      <c r="E43" s="80">
        <f t="shared" si="18"/>
        <v>320</v>
      </c>
      <c r="F43" s="73" t="s">
        <v>28</v>
      </c>
      <c r="G43" s="73">
        <f t="shared" si="19"/>
        <v>14</v>
      </c>
      <c r="H43" s="73"/>
      <c r="I43" s="73"/>
      <c r="J43" s="73"/>
      <c r="K43" s="73"/>
      <c r="L43" s="82"/>
      <c r="M43" s="82"/>
      <c r="N43" s="82"/>
      <c r="O43" s="73"/>
      <c r="P43" s="73"/>
      <c r="Q43" s="73"/>
      <c r="R43" s="73"/>
      <c r="S43" s="82"/>
      <c r="T43" s="82"/>
      <c r="U43" s="82"/>
      <c r="V43" s="73"/>
      <c r="W43" s="73"/>
      <c r="X43" s="73"/>
      <c r="Y43" s="73"/>
      <c r="Z43" s="82"/>
      <c r="AA43" s="82"/>
      <c r="AB43" s="82"/>
      <c r="AC43" s="73"/>
      <c r="AD43" s="73"/>
      <c r="AE43" s="73"/>
      <c r="AF43" s="73"/>
      <c r="AG43" s="82"/>
      <c r="AH43" s="82"/>
      <c r="AI43" s="82"/>
      <c r="AJ43" s="73">
        <v>40</v>
      </c>
      <c r="AK43" s="73">
        <v>30</v>
      </c>
      <c r="AL43" s="73">
        <v>20</v>
      </c>
      <c r="AM43" s="73">
        <v>20</v>
      </c>
      <c r="AN43" s="82">
        <v>120</v>
      </c>
      <c r="AO43" s="82">
        <v>160</v>
      </c>
      <c r="AP43" s="82">
        <v>14</v>
      </c>
      <c r="AQ43" s="73"/>
      <c r="AR43" s="73"/>
      <c r="AS43" s="73"/>
      <c r="AT43" s="73"/>
      <c r="AU43" s="82"/>
      <c r="AV43" s="82"/>
      <c r="AW43" s="82"/>
      <c r="AX43" s="64" t="s">
        <v>94</v>
      </c>
      <c r="AY43" s="50"/>
      <c r="AZ43" s="50"/>
    </row>
    <row r="44" spans="1:54" s="14" customFormat="1" ht="54.75" customHeight="1" x14ac:dyDescent="0.25">
      <c r="A44" s="73">
        <v>29</v>
      </c>
      <c r="B44" s="49" t="s">
        <v>64</v>
      </c>
      <c r="C44" s="80">
        <f t="shared" si="16"/>
        <v>195</v>
      </c>
      <c r="D44" s="80">
        <f t="shared" si="17"/>
        <v>45</v>
      </c>
      <c r="E44" s="80">
        <f t="shared" si="18"/>
        <v>150</v>
      </c>
      <c r="F44" s="73" t="s">
        <v>28</v>
      </c>
      <c r="G44" s="73">
        <f t="shared" si="19"/>
        <v>8</v>
      </c>
      <c r="H44" s="73"/>
      <c r="I44" s="73"/>
      <c r="J44" s="73"/>
      <c r="K44" s="73"/>
      <c r="L44" s="82"/>
      <c r="M44" s="82"/>
      <c r="N44" s="82"/>
      <c r="O44" s="73"/>
      <c r="P44" s="73"/>
      <c r="Q44" s="73"/>
      <c r="R44" s="73"/>
      <c r="S44" s="82"/>
      <c r="T44" s="82"/>
      <c r="U44" s="82"/>
      <c r="V44" s="73">
        <v>25</v>
      </c>
      <c r="W44" s="73">
        <v>20</v>
      </c>
      <c r="X44" s="73">
        <v>15</v>
      </c>
      <c r="Y44" s="73">
        <v>15</v>
      </c>
      <c r="Z44" s="82">
        <v>80</v>
      </c>
      <c r="AA44" s="82">
        <v>40</v>
      </c>
      <c r="AB44" s="82">
        <v>8</v>
      </c>
      <c r="AC44" s="73"/>
      <c r="AD44" s="73"/>
      <c r="AE44" s="73"/>
      <c r="AF44" s="73"/>
      <c r="AG44" s="82"/>
      <c r="AH44" s="82"/>
      <c r="AI44" s="82"/>
      <c r="AJ44" s="73"/>
      <c r="AK44" s="73"/>
      <c r="AL44" s="73"/>
      <c r="AM44" s="73"/>
      <c r="AN44" s="82"/>
      <c r="AO44" s="82"/>
      <c r="AP44" s="82"/>
      <c r="AQ44" s="73"/>
      <c r="AR44" s="73"/>
      <c r="AS44" s="73"/>
      <c r="AT44" s="73"/>
      <c r="AU44" s="82"/>
      <c r="AV44" s="82"/>
      <c r="AW44" s="82"/>
      <c r="AX44" s="64" t="s">
        <v>101</v>
      </c>
      <c r="AY44" s="50"/>
      <c r="AZ44" s="50"/>
    </row>
    <row r="45" spans="1:54" s="14" customFormat="1" ht="37.5" customHeight="1" x14ac:dyDescent="0.25">
      <c r="A45" s="73">
        <v>30</v>
      </c>
      <c r="B45" s="52" t="s">
        <v>66</v>
      </c>
      <c r="C45" s="80">
        <f t="shared" si="16"/>
        <v>250</v>
      </c>
      <c r="D45" s="80">
        <f t="shared" si="17"/>
        <v>50</v>
      </c>
      <c r="E45" s="80">
        <f t="shared" si="18"/>
        <v>200</v>
      </c>
      <c r="F45" s="73" t="s">
        <v>28</v>
      </c>
      <c r="G45" s="73">
        <v>12</v>
      </c>
      <c r="H45" s="73"/>
      <c r="I45" s="73"/>
      <c r="J45" s="73"/>
      <c r="K45" s="73"/>
      <c r="L45" s="82"/>
      <c r="M45" s="82"/>
      <c r="N45" s="82"/>
      <c r="O45" s="73"/>
      <c r="P45" s="73"/>
      <c r="Q45" s="73"/>
      <c r="R45" s="73"/>
      <c r="S45" s="82"/>
      <c r="T45" s="82"/>
      <c r="U45" s="82"/>
      <c r="V45" s="73">
        <v>15</v>
      </c>
      <c r="W45" s="73">
        <v>10</v>
      </c>
      <c r="X45" s="73">
        <v>10</v>
      </c>
      <c r="Y45" s="73">
        <v>10</v>
      </c>
      <c r="Z45" s="82"/>
      <c r="AA45" s="82"/>
      <c r="AB45" s="82">
        <v>2</v>
      </c>
      <c r="AC45" s="73">
        <v>15</v>
      </c>
      <c r="AD45" s="73">
        <v>10</v>
      </c>
      <c r="AE45" s="73">
        <v>10</v>
      </c>
      <c r="AF45" s="73">
        <v>10</v>
      </c>
      <c r="AG45" s="82">
        <v>80</v>
      </c>
      <c r="AH45" s="82">
        <v>80</v>
      </c>
      <c r="AI45" s="82">
        <v>8</v>
      </c>
      <c r="AJ45" s="73"/>
      <c r="AK45" s="73"/>
      <c r="AL45" s="73"/>
      <c r="AM45" s="73"/>
      <c r="AN45" s="82"/>
      <c r="AO45" s="82"/>
      <c r="AP45" s="82"/>
      <c r="AQ45" s="73"/>
      <c r="AR45" s="73"/>
      <c r="AS45" s="73"/>
      <c r="AT45" s="73"/>
      <c r="AU45" s="82"/>
      <c r="AV45" s="82"/>
      <c r="AW45" s="82"/>
      <c r="AX45" s="64" t="s">
        <v>103</v>
      </c>
      <c r="AY45" s="50"/>
      <c r="AZ45" s="50"/>
    </row>
    <row r="46" spans="1:54" s="14" customFormat="1" ht="45" customHeight="1" x14ac:dyDescent="0.25">
      <c r="A46" s="73">
        <v>31</v>
      </c>
      <c r="B46" s="52" t="s">
        <v>104</v>
      </c>
      <c r="C46" s="80">
        <f t="shared" si="16"/>
        <v>245</v>
      </c>
      <c r="D46" s="80">
        <f t="shared" si="17"/>
        <v>40</v>
      </c>
      <c r="E46" s="80">
        <f t="shared" si="18"/>
        <v>205</v>
      </c>
      <c r="F46" s="73" t="s">
        <v>28</v>
      </c>
      <c r="G46" s="73">
        <f t="shared" si="19"/>
        <v>9</v>
      </c>
      <c r="H46" s="73"/>
      <c r="I46" s="73"/>
      <c r="J46" s="73"/>
      <c r="K46" s="73"/>
      <c r="L46" s="82"/>
      <c r="M46" s="82"/>
      <c r="N46" s="82"/>
      <c r="O46" s="73"/>
      <c r="P46" s="73"/>
      <c r="Q46" s="73"/>
      <c r="R46" s="73"/>
      <c r="S46" s="82"/>
      <c r="T46" s="82"/>
      <c r="U46" s="82"/>
      <c r="V46" s="73"/>
      <c r="W46" s="73"/>
      <c r="X46" s="73"/>
      <c r="Y46" s="73"/>
      <c r="Z46" s="82"/>
      <c r="AA46" s="82"/>
      <c r="AB46" s="82"/>
      <c r="AC46" s="73"/>
      <c r="AD46" s="73"/>
      <c r="AE46" s="73"/>
      <c r="AF46" s="73"/>
      <c r="AG46" s="82"/>
      <c r="AH46" s="82"/>
      <c r="AI46" s="82"/>
      <c r="AJ46" s="73">
        <v>20</v>
      </c>
      <c r="AK46" s="73">
        <v>20</v>
      </c>
      <c r="AL46" s="73">
        <v>15</v>
      </c>
      <c r="AM46" s="73">
        <v>30</v>
      </c>
      <c r="AN46" s="82">
        <v>80</v>
      </c>
      <c r="AO46" s="82">
        <v>80</v>
      </c>
      <c r="AP46" s="82">
        <v>9</v>
      </c>
      <c r="AQ46" s="73"/>
      <c r="AR46" s="73"/>
      <c r="AS46" s="73"/>
      <c r="AT46" s="73"/>
      <c r="AU46" s="82"/>
      <c r="AV46" s="82"/>
      <c r="AW46" s="82"/>
      <c r="AX46" s="64" t="s">
        <v>105</v>
      </c>
      <c r="AY46" s="50"/>
      <c r="AZ46" s="50"/>
    </row>
    <row r="47" spans="1:54" s="14" customFormat="1" ht="27.75" customHeight="1" x14ac:dyDescent="0.25">
      <c r="A47" s="73">
        <v>32</v>
      </c>
      <c r="B47" s="52" t="s">
        <v>120</v>
      </c>
      <c r="C47" s="80">
        <f t="shared" si="16"/>
        <v>115</v>
      </c>
      <c r="D47" s="80">
        <f t="shared" si="17"/>
        <v>20</v>
      </c>
      <c r="E47" s="80">
        <f t="shared" si="18"/>
        <v>95</v>
      </c>
      <c r="F47" s="73" t="s">
        <v>31</v>
      </c>
      <c r="G47" s="73">
        <v>6</v>
      </c>
      <c r="H47" s="73"/>
      <c r="I47" s="73"/>
      <c r="J47" s="73"/>
      <c r="K47" s="73"/>
      <c r="L47" s="82"/>
      <c r="M47" s="82"/>
      <c r="N47" s="82"/>
      <c r="O47" s="73">
        <v>10</v>
      </c>
      <c r="P47" s="73">
        <v>10</v>
      </c>
      <c r="Q47" s="73">
        <v>15</v>
      </c>
      <c r="R47" s="73"/>
      <c r="S47" s="82">
        <v>40</v>
      </c>
      <c r="T47" s="82">
        <v>40</v>
      </c>
      <c r="U47" s="82">
        <v>6</v>
      </c>
      <c r="V47" s="73"/>
      <c r="W47" s="73"/>
      <c r="X47" s="73"/>
      <c r="Y47" s="73"/>
      <c r="Z47" s="82"/>
      <c r="AA47" s="82"/>
      <c r="AB47" s="82"/>
      <c r="AC47" s="73"/>
      <c r="AD47" s="73"/>
      <c r="AE47" s="73"/>
      <c r="AF47" s="73"/>
      <c r="AG47" s="82"/>
      <c r="AH47" s="82"/>
      <c r="AI47" s="82"/>
      <c r="AJ47" s="73"/>
      <c r="AK47" s="73"/>
      <c r="AL47" s="73"/>
      <c r="AM47" s="73"/>
      <c r="AN47" s="82"/>
      <c r="AO47" s="82"/>
      <c r="AP47" s="82"/>
      <c r="AQ47" s="73"/>
      <c r="AR47" s="73"/>
      <c r="AS47" s="73"/>
      <c r="AT47" s="73"/>
      <c r="AU47" s="82"/>
      <c r="AV47" s="82"/>
      <c r="AW47" s="82"/>
      <c r="AX47" s="64" t="s">
        <v>102</v>
      </c>
      <c r="AY47" s="50"/>
      <c r="AZ47" s="50"/>
    </row>
    <row r="48" spans="1:54" s="14" customFormat="1" ht="36.75" customHeight="1" x14ac:dyDescent="0.25">
      <c r="A48" s="73">
        <v>33</v>
      </c>
      <c r="B48" s="52" t="s">
        <v>72</v>
      </c>
      <c r="C48" s="80">
        <f t="shared" si="16"/>
        <v>245</v>
      </c>
      <c r="D48" s="80">
        <f t="shared" si="17"/>
        <v>40</v>
      </c>
      <c r="E48" s="80">
        <f t="shared" si="18"/>
        <v>205</v>
      </c>
      <c r="F48" s="73" t="s">
        <v>28</v>
      </c>
      <c r="G48" s="73">
        <f t="shared" si="19"/>
        <v>9</v>
      </c>
      <c r="H48" s="73"/>
      <c r="I48" s="73"/>
      <c r="J48" s="73"/>
      <c r="K48" s="73"/>
      <c r="L48" s="82"/>
      <c r="M48" s="82"/>
      <c r="N48" s="82"/>
      <c r="O48" s="73"/>
      <c r="P48" s="73"/>
      <c r="Q48" s="73"/>
      <c r="R48" s="73"/>
      <c r="S48" s="82"/>
      <c r="T48" s="82"/>
      <c r="U48" s="82"/>
      <c r="V48" s="73"/>
      <c r="W48" s="73"/>
      <c r="X48" s="73"/>
      <c r="Y48" s="73"/>
      <c r="Z48" s="82"/>
      <c r="AA48" s="82"/>
      <c r="AB48" s="82"/>
      <c r="AC48" s="73">
        <v>20</v>
      </c>
      <c r="AD48" s="73">
        <v>20</v>
      </c>
      <c r="AE48" s="73">
        <v>15</v>
      </c>
      <c r="AF48" s="73">
        <v>30</v>
      </c>
      <c r="AG48" s="82">
        <v>80</v>
      </c>
      <c r="AH48" s="82">
        <v>80</v>
      </c>
      <c r="AI48" s="82">
        <v>9</v>
      </c>
      <c r="AJ48" s="73"/>
      <c r="AK48" s="73"/>
      <c r="AL48" s="73"/>
      <c r="AM48" s="73"/>
      <c r="AN48" s="82"/>
      <c r="AO48" s="82"/>
      <c r="AP48" s="82"/>
      <c r="AQ48" s="73"/>
      <c r="AR48" s="73"/>
      <c r="AS48" s="73"/>
      <c r="AT48" s="73"/>
      <c r="AU48" s="82"/>
      <c r="AV48" s="82"/>
      <c r="AW48" s="82"/>
      <c r="AX48" s="64" t="s">
        <v>105</v>
      </c>
      <c r="AY48" s="50"/>
      <c r="AZ48" s="50"/>
    </row>
    <row r="49" spans="1:54" s="14" customFormat="1" ht="26.25" customHeight="1" x14ac:dyDescent="0.25">
      <c r="A49" s="73">
        <v>34</v>
      </c>
      <c r="B49" s="88" t="s">
        <v>73</v>
      </c>
      <c r="C49" s="80">
        <f t="shared" si="16"/>
        <v>240</v>
      </c>
      <c r="D49" s="80">
        <f t="shared" si="17"/>
        <v>35</v>
      </c>
      <c r="E49" s="80">
        <f t="shared" si="18"/>
        <v>205</v>
      </c>
      <c r="F49" s="73" t="s">
        <v>31</v>
      </c>
      <c r="G49" s="73">
        <f t="shared" si="19"/>
        <v>9</v>
      </c>
      <c r="H49" s="73"/>
      <c r="I49" s="73"/>
      <c r="J49" s="73"/>
      <c r="K49" s="73"/>
      <c r="L49" s="82"/>
      <c r="M49" s="82"/>
      <c r="N49" s="82"/>
      <c r="O49" s="73"/>
      <c r="P49" s="73"/>
      <c r="Q49" s="73"/>
      <c r="R49" s="73"/>
      <c r="S49" s="82"/>
      <c r="T49" s="82"/>
      <c r="U49" s="82"/>
      <c r="V49" s="73"/>
      <c r="W49" s="73"/>
      <c r="X49" s="73"/>
      <c r="Y49" s="73"/>
      <c r="Z49" s="82"/>
      <c r="AA49" s="82"/>
      <c r="AB49" s="82"/>
      <c r="AC49" s="73"/>
      <c r="AD49" s="73"/>
      <c r="AE49" s="73"/>
      <c r="AF49" s="73"/>
      <c r="AG49" s="82"/>
      <c r="AH49" s="82"/>
      <c r="AI49" s="82"/>
      <c r="AJ49" s="73">
        <v>20</v>
      </c>
      <c r="AK49" s="73">
        <v>15</v>
      </c>
      <c r="AL49" s="73">
        <v>15</v>
      </c>
      <c r="AM49" s="73">
        <v>30</v>
      </c>
      <c r="AN49" s="82">
        <v>80</v>
      </c>
      <c r="AO49" s="82">
        <v>80</v>
      </c>
      <c r="AP49" s="82">
        <v>9</v>
      </c>
      <c r="AQ49" s="73"/>
      <c r="AR49" s="73"/>
      <c r="AS49" s="73"/>
      <c r="AT49" s="73"/>
      <c r="AU49" s="82"/>
      <c r="AV49" s="82"/>
      <c r="AW49" s="82"/>
      <c r="AX49" s="64" t="s">
        <v>105</v>
      </c>
      <c r="AY49" s="50"/>
      <c r="AZ49" s="50"/>
    </row>
    <row r="50" spans="1:54" s="14" customFormat="1" ht="26.25" customHeight="1" x14ac:dyDescent="0.25">
      <c r="A50" s="73">
        <v>35</v>
      </c>
      <c r="B50" s="49" t="s">
        <v>74</v>
      </c>
      <c r="C50" s="80">
        <f t="shared" si="16"/>
        <v>135</v>
      </c>
      <c r="D50" s="80">
        <f t="shared" si="17"/>
        <v>30</v>
      </c>
      <c r="E50" s="80">
        <f t="shared" si="18"/>
        <v>105</v>
      </c>
      <c r="F50" s="73" t="s">
        <v>31</v>
      </c>
      <c r="G50" s="73">
        <f t="shared" si="19"/>
        <v>6</v>
      </c>
      <c r="H50" s="73"/>
      <c r="I50" s="73"/>
      <c r="J50" s="73"/>
      <c r="K50" s="73"/>
      <c r="L50" s="82"/>
      <c r="M50" s="82"/>
      <c r="N50" s="82"/>
      <c r="O50" s="73"/>
      <c r="P50" s="73"/>
      <c r="Q50" s="73"/>
      <c r="R50" s="73"/>
      <c r="S50" s="82"/>
      <c r="T50" s="82"/>
      <c r="U50" s="82"/>
      <c r="V50" s="73"/>
      <c r="W50" s="73"/>
      <c r="X50" s="73"/>
      <c r="Y50" s="73"/>
      <c r="Z50" s="82"/>
      <c r="AA50" s="82"/>
      <c r="AB50" s="82"/>
      <c r="AC50" s="73">
        <v>20</v>
      </c>
      <c r="AD50" s="73">
        <v>10</v>
      </c>
      <c r="AE50" s="73">
        <v>10</v>
      </c>
      <c r="AF50" s="73">
        <v>15</v>
      </c>
      <c r="AG50" s="82">
        <v>40</v>
      </c>
      <c r="AH50" s="82">
        <v>40</v>
      </c>
      <c r="AI50" s="82">
        <v>6</v>
      </c>
      <c r="AJ50" s="73"/>
      <c r="AK50" s="73"/>
      <c r="AL50" s="73"/>
      <c r="AM50" s="73"/>
      <c r="AN50" s="82"/>
      <c r="AO50" s="82"/>
      <c r="AP50" s="82"/>
      <c r="AQ50" s="73"/>
      <c r="AR50" s="73"/>
      <c r="AS50" s="73"/>
      <c r="AT50" s="73"/>
      <c r="AU50" s="82"/>
      <c r="AV50" s="82"/>
      <c r="AW50" s="82"/>
      <c r="AX50" s="64" t="s">
        <v>107</v>
      </c>
      <c r="AY50" s="50"/>
      <c r="AZ50" s="50"/>
    </row>
    <row r="51" spans="1:54" s="14" customFormat="1" ht="27" customHeight="1" x14ac:dyDescent="0.25">
      <c r="A51" s="73">
        <v>36</v>
      </c>
      <c r="B51" s="49" t="s">
        <v>108</v>
      </c>
      <c r="C51" s="80">
        <f t="shared" si="16"/>
        <v>60</v>
      </c>
      <c r="D51" s="80">
        <f t="shared" si="17"/>
        <v>35</v>
      </c>
      <c r="E51" s="80">
        <f t="shared" si="18"/>
        <v>25</v>
      </c>
      <c r="F51" s="73" t="s">
        <v>28</v>
      </c>
      <c r="G51" s="73">
        <v>2</v>
      </c>
      <c r="H51" s="73"/>
      <c r="I51" s="73"/>
      <c r="J51" s="73"/>
      <c r="K51" s="73"/>
      <c r="L51" s="82"/>
      <c r="M51" s="82"/>
      <c r="N51" s="82"/>
      <c r="O51" s="73"/>
      <c r="P51" s="73"/>
      <c r="Q51" s="73"/>
      <c r="R51" s="73"/>
      <c r="S51" s="82"/>
      <c r="T51" s="82"/>
      <c r="U51" s="82"/>
      <c r="V51" s="73"/>
      <c r="W51" s="73"/>
      <c r="X51" s="73"/>
      <c r="Y51" s="73"/>
      <c r="Z51" s="82"/>
      <c r="AA51" s="82"/>
      <c r="AB51" s="82"/>
      <c r="AC51" s="73">
        <v>20</v>
      </c>
      <c r="AD51" s="73">
        <v>15</v>
      </c>
      <c r="AE51" s="73">
        <v>25</v>
      </c>
      <c r="AF51" s="73"/>
      <c r="AG51" s="82"/>
      <c r="AH51" s="82"/>
      <c r="AI51" s="82">
        <v>2</v>
      </c>
      <c r="AJ51" s="73"/>
      <c r="AK51" s="73"/>
      <c r="AL51" s="73"/>
      <c r="AM51" s="73"/>
      <c r="AN51" s="82"/>
      <c r="AO51" s="82"/>
      <c r="AP51" s="82"/>
      <c r="AQ51" s="73"/>
      <c r="AR51" s="73"/>
      <c r="AS51" s="73"/>
      <c r="AT51" s="73"/>
      <c r="AU51" s="82"/>
      <c r="AV51" s="82"/>
      <c r="AW51" s="82"/>
      <c r="AX51" s="69">
        <v>2</v>
      </c>
      <c r="AY51" s="50"/>
      <c r="AZ51" s="50"/>
    </row>
    <row r="52" spans="1:54" s="14" customFormat="1" ht="30" customHeight="1" x14ac:dyDescent="0.25">
      <c r="A52" s="73">
        <v>37</v>
      </c>
      <c r="B52" s="49" t="s">
        <v>106</v>
      </c>
      <c r="C52" s="80">
        <f t="shared" si="16"/>
        <v>40</v>
      </c>
      <c r="D52" s="80">
        <f t="shared" si="17"/>
        <v>25</v>
      </c>
      <c r="E52" s="80">
        <f t="shared" si="18"/>
        <v>15</v>
      </c>
      <c r="F52" s="73" t="s">
        <v>31</v>
      </c>
      <c r="G52" s="73">
        <v>1</v>
      </c>
      <c r="H52" s="73"/>
      <c r="I52" s="73"/>
      <c r="J52" s="73"/>
      <c r="K52" s="73"/>
      <c r="L52" s="82"/>
      <c r="M52" s="82"/>
      <c r="N52" s="82"/>
      <c r="O52" s="73"/>
      <c r="P52" s="73"/>
      <c r="Q52" s="73"/>
      <c r="R52" s="73"/>
      <c r="S52" s="82"/>
      <c r="T52" s="82"/>
      <c r="U52" s="82"/>
      <c r="V52" s="73"/>
      <c r="W52" s="73"/>
      <c r="X52" s="73"/>
      <c r="Y52" s="73"/>
      <c r="Z52" s="82"/>
      <c r="AA52" s="82"/>
      <c r="AB52" s="82"/>
      <c r="AC52" s="73">
        <v>10</v>
      </c>
      <c r="AD52" s="73">
        <v>15</v>
      </c>
      <c r="AE52" s="73">
        <v>15</v>
      </c>
      <c r="AF52" s="73"/>
      <c r="AG52" s="82"/>
      <c r="AH52" s="82"/>
      <c r="AI52" s="82">
        <v>1</v>
      </c>
      <c r="AJ52" s="73"/>
      <c r="AK52" s="73"/>
      <c r="AL52" s="73"/>
      <c r="AM52" s="73"/>
      <c r="AN52" s="82"/>
      <c r="AO52" s="82"/>
      <c r="AP52" s="82"/>
      <c r="AQ52" s="73"/>
      <c r="AR52" s="73"/>
      <c r="AS52" s="73"/>
      <c r="AT52" s="73"/>
      <c r="AU52" s="82"/>
      <c r="AV52" s="82"/>
      <c r="AW52" s="82"/>
      <c r="AX52" s="69">
        <v>1</v>
      </c>
      <c r="AY52" s="50"/>
      <c r="AZ52" s="50"/>
    </row>
    <row r="53" spans="1:54" s="14" customFormat="1" ht="27" customHeight="1" x14ac:dyDescent="0.25">
      <c r="A53" s="73">
        <v>38</v>
      </c>
      <c r="B53" s="49" t="s">
        <v>76</v>
      </c>
      <c r="C53" s="80">
        <f t="shared" si="16"/>
        <v>50</v>
      </c>
      <c r="D53" s="80">
        <f t="shared" si="17"/>
        <v>20</v>
      </c>
      <c r="E53" s="80">
        <f t="shared" si="18"/>
        <v>30</v>
      </c>
      <c r="F53" s="73" t="s">
        <v>31</v>
      </c>
      <c r="G53" s="73">
        <v>2</v>
      </c>
      <c r="H53" s="73"/>
      <c r="I53" s="73"/>
      <c r="J53" s="73"/>
      <c r="K53" s="73"/>
      <c r="L53" s="82"/>
      <c r="M53" s="82"/>
      <c r="N53" s="82"/>
      <c r="O53" s="73"/>
      <c r="P53" s="73"/>
      <c r="Q53" s="73"/>
      <c r="R53" s="73"/>
      <c r="S53" s="82"/>
      <c r="T53" s="82"/>
      <c r="U53" s="82"/>
      <c r="V53" s="73"/>
      <c r="W53" s="73"/>
      <c r="X53" s="73"/>
      <c r="Y53" s="73"/>
      <c r="Z53" s="82"/>
      <c r="AA53" s="82"/>
      <c r="AB53" s="82"/>
      <c r="AC53" s="73">
        <v>15</v>
      </c>
      <c r="AD53" s="73">
        <v>5</v>
      </c>
      <c r="AE53" s="73">
        <v>15</v>
      </c>
      <c r="AF53" s="73">
        <v>15</v>
      </c>
      <c r="AG53" s="82"/>
      <c r="AH53" s="82"/>
      <c r="AI53" s="82">
        <v>2</v>
      </c>
      <c r="AJ53" s="73"/>
      <c r="AK53" s="73"/>
      <c r="AL53" s="73"/>
      <c r="AM53" s="73"/>
      <c r="AN53" s="82"/>
      <c r="AO53" s="82"/>
      <c r="AP53" s="82"/>
      <c r="AQ53" s="73"/>
      <c r="AR53" s="73"/>
      <c r="AS53" s="73"/>
      <c r="AT53" s="73"/>
      <c r="AU53" s="82"/>
      <c r="AV53" s="82"/>
      <c r="AW53" s="82"/>
      <c r="AX53" s="69">
        <v>2</v>
      </c>
      <c r="AY53" s="50"/>
      <c r="AZ53" s="50"/>
    </row>
    <row r="54" spans="1:54" s="14" customFormat="1" ht="35.25" customHeight="1" thickBot="1" x14ac:dyDescent="0.3">
      <c r="A54" s="73">
        <v>40</v>
      </c>
      <c r="B54" s="49" t="s">
        <v>91</v>
      </c>
      <c r="C54" s="80">
        <f t="shared" si="16"/>
        <v>20</v>
      </c>
      <c r="D54" s="80">
        <f t="shared" si="17"/>
        <v>0</v>
      </c>
      <c r="E54" s="80">
        <f t="shared" si="18"/>
        <v>20</v>
      </c>
      <c r="F54" s="73" t="s">
        <v>28</v>
      </c>
      <c r="G54" s="73">
        <v>5</v>
      </c>
      <c r="H54" s="73"/>
      <c r="I54" s="73"/>
      <c r="J54" s="73"/>
      <c r="K54" s="73"/>
      <c r="L54" s="82"/>
      <c r="M54" s="82"/>
      <c r="N54" s="82"/>
      <c r="O54" s="73"/>
      <c r="P54" s="73"/>
      <c r="Q54" s="73"/>
      <c r="R54" s="73"/>
      <c r="S54" s="82"/>
      <c r="T54" s="82"/>
      <c r="U54" s="82"/>
      <c r="V54" s="73"/>
      <c r="W54" s="73"/>
      <c r="X54" s="73"/>
      <c r="Y54" s="73"/>
      <c r="Z54" s="82"/>
      <c r="AA54" s="82"/>
      <c r="AB54" s="82"/>
      <c r="AC54" s="73"/>
      <c r="AD54" s="73"/>
      <c r="AE54" s="73"/>
      <c r="AF54" s="73"/>
      <c r="AG54" s="82"/>
      <c r="AH54" s="82"/>
      <c r="AI54" s="82"/>
      <c r="AJ54" s="73"/>
      <c r="AK54" s="73"/>
      <c r="AL54" s="73"/>
      <c r="AM54" s="73"/>
      <c r="AN54" s="82"/>
      <c r="AO54" s="82"/>
      <c r="AP54" s="82"/>
      <c r="AQ54" s="73"/>
      <c r="AR54" s="73"/>
      <c r="AS54" s="73"/>
      <c r="AT54" s="73">
        <v>20</v>
      </c>
      <c r="AU54" s="82"/>
      <c r="AV54" s="82"/>
      <c r="AW54" s="82">
        <v>5</v>
      </c>
      <c r="AX54" s="54">
        <v>5</v>
      </c>
      <c r="AY54" s="50"/>
      <c r="AZ54" s="50"/>
    </row>
    <row r="55" spans="1:54" s="14" customFormat="1" ht="27" customHeight="1" x14ac:dyDescent="0.25">
      <c r="A55" s="73"/>
      <c r="B55" s="65" t="s">
        <v>116</v>
      </c>
      <c r="C55" s="82">
        <f t="shared" ref="C55:AW55" si="20">SUM(C41:C54)</f>
        <v>2795</v>
      </c>
      <c r="D55" s="82">
        <f t="shared" si="20"/>
        <v>550</v>
      </c>
      <c r="E55" s="82">
        <f t="shared" si="20"/>
        <v>2245</v>
      </c>
      <c r="F55" s="82">
        <f t="shared" si="20"/>
        <v>0</v>
      </c>
      <c r="G55" s="82">
        <f t="shared" si="20"/>
        <v>115</v>
      </c>
      <c r="H55" s="73">
        <f t="shared" si="20"/>
        <v>0</v>
      </c>
      <c r="I55" s="73">
        <f t="shared" si="20"/>
        <v>0</v>
      </c>
      <c r="J55" s="73">
        <f t="shared" si="20"/>
        <v>0</v>
      </c>
      <c r="K55" s="73">
        <f t="shared" si="20"/>
        <v>0</v>
      </c>
      <c r="L55" s="82">
        <f t="shared" si="20"/>
        <v>0</v>
      </c>
      <c r="M55" s="82">
        <f t="shared" si="20"/>
        <v>0</v>
      </c>
      <c r="N55" s="82">
        <f t="shared" si="20"/>
        <v>0</v>
      </c>
      <c r="O55" s="73">
        <f t="shared" si="20"/>
        <v>10</v>
      </c>
      <c r="P55" s="73">
        <f t="shared" si="20"/>
        <v>10</v>
      </c>
      <c r="Q55" s="73">
        <f t="shared" si="20"/>
        <v>15</v>
      </c>
      <c r="R55" s="73">
        <f t="shared" si="20"/>
        <v>0</v>
      </c>
      <c r="S55" s="82">
        <f t="shared" si="20"/>
        <v>40</v>
      </c>
      <c r="T55" s="82">
        <f t="shared" si="20"/>
        <v>40</v>
      </c>
      <c r="U55" s="82">
        <f t="shared" si="20"/>
        <v>6</v>
      </c>
      <c r="V55" s="73">
        <f t="shared" si="20"/>
        <v>80</v>
      </c>
      <c r="W55" s="73">
        <f t="shared" si="20"/>
        <v>60</v>
      </c>
      <c r="X55" s="73">
        <f t="shared" si="20"/>
        <v>40</v>
      </c>
      <c r="Y55" s="73">
        <f t="shared" si="20"/>
        <v>40</v>
      </c>
      <c r="Z55" s="82">
        <f t="shared" si="20"/>
        <v>200</v>
      </c>
      <c r="AA55" s="82">
        <f t="shared" si="20"/>
        <v>200</v>
      </c>
      <c r="AB55" s="82">
        <f t="shared" si="20"/>
        <v>25</v>
      </c>
      <c r="AC55" s="73">
        <f t="shared" si="20"/>
        <v>100</v>
      </c>
      <c r="AD55" s="73">
        <f t="shared" si="20"/>
        <v>75</v>
      </c>
      <c r="AE55" s="73">
        <f t="shared" si="20"/>
        <v>90</v>
      </c>
      <c r="AF55" s="73">
        <f t="shared" si="20"/>
        <v>70</v>
      </c>
      <c r="AG55" s="82">
        <f t="shared" si="20"/>
        <v>200</v>
      </c>
      <c r="AH55" s="82">
        <f t="shared" si="20"/>
        <v>200</v>
      </c>
      <c r="AI55" s="82">
        <f t="shared" si="20"/>
        <v>28</v>
      </c>
      <c r="AJ55" s="73">
        <f t="shared" si="20"/>
        <v>80</v>
      </c>
      <c r="AK55" s="73">
        <f t="shared" si="20"/>
        <v>65</v>
      </c>
      <c r="AL55" s="73">
        <f t="shared" si="20"/>
        <v>50</v>
      </c>
      <c r="AM55" s="73">
        <f t="shared" si="20"/>
        <v>80</v>
      </c>
      <c r="AN55" s="82">
        <f t="shared" si="20"/>
        <v>280</v>
      </c>
      <c r="AO55" s="82">
        <f t="shared" si="20"/>
        <v>320</v>
      </c>
      <c r="AP55" s="82">
        <f t="shared" si="20"/>
        <v>32</v>
      </c>
      <c r="AQ55" s="73">
        <f t="shared" si="20"/>
        <v>40</v>
      </c>
      <c r="AR55" s="73">
        <f t="shared" si="20"/>
        <v>30</v>
      </c>
      <c r="AS55" s="73">
        <f t="shared" si="20"/>
        <v>20</v>
      </c>
      <c r="AT55" s="73">
        <f t="shared" si="20"/>
        <v>40</v>
      </c>
      <c r="AU55" s="82">
        <f t="shared" si="20"/>
        <v>160</v>
      </c>
      <c r="AV55" s="82">
        <f t="shared" si="20"/>
        <v>160</v>
      </c>
      <c r="AW55" s="82">
        <f t="shared" si="20"/>
        <v>22</v>
      </c>
      <c r="AX55" s="75"/>
      <c r="AY55" s="78">
        <f>SUM(S55+T55+L55+M55+Z55+AA55+AG55+AH55+AN55+AO55+AU55+AV55)</f>
        <v>1800</v>
      </c>
      <c r="AZ55" s="50" t="s">
        <v>122</v>
      </c>
      <c r="BB55" s="76">
        <f>SUM(E55/C55)</f>
        <v>0.80322003577817536</v>
      </c>
    </row>
    <row r="56" spans="1:54" s="14" customFormat="1" ht="20.100000000000001" customHeight="1" x14ac:dyDescent="0.25">
      <c r="A56" s="167" t="s">
        <v>121</v>
      </c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9"/>
      <c r="AX56" s="50"/>
      <c r="AY56" s="50"/>
      <c r="AZ56" s="50"/>
    </row>
    <row r="57" spans="1:54" s="14" customFormat="1" ht="20.100000000000001" customHeight="1" x14ac:dyDescent="0.25">
      <c r="A57" s="73">
        <v>41</v>
      </c>
      <c r="B57" s="49" t="s">
        <v>78</v>
      </c>
      <c r="C57" s="82">
        <f t="shared" ref="C57:C59" si="21">SUM(D57:E57)</f>
        <v>10</v>
      </c>
      <c r="D57" s="82">
        <f t="shared" ref="D57:D58" si="22">SUM(H57:I57,O57:P57,V57:W57,AC57:AD57,AJ57:AK57,AQ57:AR57)</f>
        <v>10</v>
      </c>
      <c r="E57" s="82">
        <f t="shared" ref="E57:E59" si="23">SUM(J57:M57,Q57:T57,X57:AA57,AE57:AH57,AL57:AO57,AS57:AV57)</f>
        <v>0</v>
      </c>
      <c r="F57" s="82" t="s">
        <v>31</v>
      </c>
      <c r="G57" s="82">
        <f>SUM(N57,U57,AB57,AI57,AP57,AW57)</f>
        <v>0</v>
      </c>
      <c r="H57" s="73">
        <v>10</v>
      </c>
      <c r="I57" s="73"/>
      <c r="J57" s="73"/>
      <c r="K57" s="73"/>
      <c r="L57" s="82"/>
      <c r="M57" s="82"/>
      <c r="N57" s="82"/>
      <c r="O57" s="73"/>
      <c r="P57" s="73"/>
      <c r="Q57" s="73"/>
      <c r="R57" s="73"/>
      <c r="S57" s="82"/>
      <c r="T57" s="82"/>
      <c r="U57" s="82"/>
      <c r="V57" s="73"/>
      <c r="W57" s="73"/>
      <c r="X57" s="73"/>
      <c r="Y57" s="73"/>
      <c r="Z57" s="82"/>
      <c r="AA57" s="82"/>
      <c r="AB57" s="82"/>
      <c r="AC57" s="73"/>
      <c r="AD57" s="73"/>
      <c r="AE57" s="73"/>
      <c r="AF57" s="73"/>
      <c r="AG57" s="82"/>
      <c r="AH57" s="82"/>
      <c r="AI57" s="82"/>
      <c r="AJ57" s="73"/>
      <c r="AK57" s="73"/>
      <c r="AL57" s="73"/>
      <c r="AM57" s="73"/>
      <c r="AN57" s="82"/>
      <c r="AO57" s="82"/>
      <c r="AP57" s="82"/>
      <c r="AQ57" s="73"/>
      <c r="AR57" s="73"/>
      <c r="AS57" s="73"/>
      <c r="AT57" s="73"/>
      <c r="AU57" s="82"/>
      <c r="AV57" s="82"/>
      <c r="AW57" s="82"/>
      <c r="AX57" s="50"/>
      <c r="AY57" s="50"/>
      <c r="AZ57" s="50"/>
    </row>
    <row r="58" spans="1:54" s="14" customFormat="1" ht="20.100000000000001" customHeight="1" x14ac:dyDescent="0.25">
      <c r="A58" s="73">
        <v>42</v>
      </c>
      <c r="B58" s="49" t="s">
        <v>81</v>
      </c>
      <c r="C58" s="82">
        <f t="shared" si="21"/>
        <v>60</v>
      </c>
      <c r="D58" s="82">
        <f t="shared" si="22"/>
        <v>0</v>
      </c>
      <c r="E58" s="82">
        <f t="shared" si="23"/>
        <v>60</v>
      </c>
      <c r="F58" s="82" t="s">
        <v>31</v>
      </c>
      <c r="G58" s="82">
        <v>0</v>
      </c>
      <c r="H58" s="73"/>
      <c r="I58" s="73"/>
      <c r="J58" s="73"/>
      <c r="K58" s="73"/>
      <c r="L58" s="82"/>
      <c r="M58" s="82"/>
      <c r="N58" s="82"/>
      <c r="O58" s="73"/>
      <c r="P58" s="73"/>
      <c r="Q58" s="73"/>
      <c r="R58" s="73"/>
      <c r="S58" s="82"/>
      <c r="T58" s="82"/>
      <c r="U58" s="82"/>
      <c r="V58" s="73"/>
      <c r="W58" s="73"/>
      <c r="X58" s="73">
        <v>30</v>
      </c>
      <c r="Y58" s="73"/>
      <c r="Z58" s="82"/>
      <c r="AA58" s="82"/>
      <c r="AB58" s="82"/>
      <c r="AC58" s="73"/>
      <c r="AD58" s="73"/>
      <c r="AE58" s="73">
        <v>30</v>
      </c>
      <c r="AF58" s="73"/>
      <c r="AG58" s="82"/>
      <c r="AH58" s="82"/>
      <c r="AI58" s="82"/>
      <c r="AJ58" s="73"/>
      <c r="AK58" s="73"/>
      <c r="AL58" s="73"/>
      <c r="AM58" s="73"/>
      <c r="AN58" s="82"/>
      <c r="AO58" s="82"/>
      <c r="AP58" s="82"/>
      <c r="AQ58" s="73"/>
      <c r="AR58" s="73"/>
      <c r="AS58" s="73"/>
      <c r="AT58" s="73"/>
      <c r="AU58" s="82"/>
      <c r="AV58" s="82"/>
      <c r="AW58" s="82"/>
      <c r="AX58" s="50"/>
      <c r="AY58" s="50"/>
      <c r="AZ58" s="50"/>
    </row>
    <row r="59" spans="1:54" s="14" customFormat="1" ht="20.100000000000001" customHeight="1" x14ac:dyDescent="0.25">
      <c r="A59" s="73">
        <v>43</v>
      </c>
      <c r="B59" s="49" t="s">
        <v>123</v>
      </c>
      <c r="C59" s="82">
        <f t="shared" si="21"/>
        <v>2</v>
      </c>
      <c r="D59" s="82">
        <v>2</v>
      </c>
      <c r="E59" s="82">
        <f t="shared" si="23"/>
        <v>0</v>
      </c>
      <c r="F59" s="82" t="s">
        <v>31</v>
      </c>
      <c r="G59" s="82">
        <v>0</v>
      </c>
      <c r="H59" s="73">
        <v>2</v>
      </c>
      <c r="I59" s="73"/>
      <c r="J59" s="73"/>
      <c r="K59" s="73"/>
      <c r="L59" s="82"/>
      <c r="M59" s="82"/>
      <c r="N59" s="82"/>
      <c r="O59" s="73"/>
      <c r="P59" s="73"/>
      <c r="Q59" s="73"/>
      <c r="R59" s="73"/>
      <c r="S59" s="82"/>
      <c r="T59" s="82"/>
      <c r="U59" s="82"/>
      <c r="V59" s="73"/>
      <c r="W59" s="73"/>
      <c r="X59" s="73"/>
      <c r="Y59" s="73"/>
      <c r="Z59" s="82"/>
      <c r="AA59" s="82"/>
      <c r="AB59" s="82"/>
      <c r="AC59" s="73"/>
      <c r="AD59" s="73"/>
      <c r="AE59" s="73"/>
      <c r="AF59" s="73"/>
      <c r="AG59" s="82"/>
      <c r="AH59" s="82"/>
      <c r="AI59" s="82"/>
      <c r="AJ59" s="73"/>
      <c r="AK59" s="73"/>
      <c r="AL59" s="73"/>
      <c r="AM59" s="73"/>
      <c r="AN59" s="82"/>
      <c r="AO59" s="82"/>
      <c r="AP59" s="82"/>
      <c r="AQ59" s="73"/>
      <c r="AR59" s="73"/>
      <c r="AS59" s="73"/>
      <c r="AT59" s="73"/>
      <c r="AU59" s="82"/>
      <c r="AV59" s="82"/>
      <c r="AW59" s="82"/>
      <c r="AX59" s="50"/>
      <c r="AY59" s="50"/>
      <c r="AZ59" s="50"/>
    </row>
    <row r="60" spans="1:54" s="14" customFormat="1" ht="20.100000000000001" customHeight="1" x14ac:dyDescent="0.25">
      <c r="A60" s="73"/>
      <c r="B60" s="52"/>
      <c r="C60" s="82">
        <f>SUM(C57:C59)</f>
        <v>72</v>
      </c>
      <c r="D60" s="82">
        <f t="shared" ref="D60:E60" si="24">SUM(D57:D59)</f>
        <v>12</v>
      </c>
      <c r="E60" s="82">
        <f t="shared" si="24"/>
        <v>60</v>
      </c>
      <c r="F60" s="82">
        <f>SUM(F57:F57)</f>
        <v>0</v>
      </c>
      <c r="G60" s="82">
        <f>SUM(G57:G59)</f>
        <v>0</v>
      </c>
      <c r="H60" s="73">
        <f>SUM(H57:H59)</f>
        <v>12</v>
      </c>
      <c r="I60" s="73">
        <f t="shared" ref="I60:AW60" si="25">SUM(I57:I57)</f>
        <v>0</v>
      </c>
      <c r="J60" s="73">
        <f t="shared" si="25"/>
        <v>0</v>
      </c>
      <c r="K60" s="73">
        <f t="shared" si="25"/>
        <v>0</v>
      </c>
      <c r="L60" s="82">
        <f t="shared" si="25"/>
        <v>0</v>
      </c>
      <c r="M60" s="82">
        <f t="shared" si="25"/>
        <v>0</v>
      </c>
      <c r="N60" s="82">
        <f t="shared" si="25"/>
        <v>0</v>
      </c>
      <c r="O60" s="73">
        <f t="shared" si="25"/>
        <v>0</v>
      </c>
      <c r="P60" s="73">
        <f t="shared" si="25"/>
        <v>0</v>
      </c>
      <c r="Q60" s="73">
        <f t="shared" si="25"/>
        <v>0</v>
      </c>
      <c r="R60" s="73">
        <f t="shared" si="25"/>
        <v>0</v>
      </c>
      <c r="S60" s="82">
        <f t="shared" si="25"/>
        <v>0</v>
      </c>
      <c r="T60" s="82">
        <f t="shared" si="25"/>
        <v>0</v>
      </c>
      <c r="U60" s="82">
        <f t="shared" si="25"/>
        <v>0</v>
      </c>
      <c r="V60" s="73">
        <f t="shared" si="25"/>
        <v>0</v>
      </c>
      <c r="W60" s="73">
        <f t="shared" si="25"/>
        <v>0</v>
      </c>
      <c r="X60" s="73">
        <f t="shared" si="25"/>
        <v>0</v>
      </c>
      <c r="Y60" s="73">
        <f t="shared" si="25"/>
        <v>0</v>
      </c>
      <c r="Z60" s="82">
        <f t="shared" si="25"/>
        <v>0</v>
      </c>
      <c r="AA60" s="82">
        <f t="shared" si="25"/>
        <v>0</v>
      </c>
      <c r="AB60" s="82">
        <f t="shared" si="25"/>
        <v>0</v>
      </c>
      <c r="AC60" s="73">
        <f t="shared" si="25"/>
        <v>0</v>
      </c>
      <c r="AD60" s="73">
        <f t="shared" si="25"/>
        <v>0</v>
      </c>
      <c r="AE60" s="73">
        <f t="shared" si="25"/>
        <v>0</v>
      </c>
      <c r="AF60" s="73">
        <f t="shared" si="25"/>
        <v>0</v>
      </c>
      <c r="AG60" s="82">
        <f t="shared" si="25"/>
        <v>0</v>
      </c>
      <c r="AH60" s="82">
        <f t="shared" si="25"/>
        <v>0</v>
      </c>
      <c r="AI60" s="82">
        <f t="shared" si="25"/>
        <v>0</v>
      </c>
      <c r="AJ60" s="73">
        <f t="shared" si="25"/>
        <v>0</v>
      </c>
      <c r="AK60" s="73">
        <f t="shared" si="25"/>
        <v>0</v>
      </c>
      <c r="AL60" s="73">
        <f t="shared" si="25"/>
        <v>0</v>
      </c>
      <c r="AM60" s="73">
        <f t="shared" si="25"/>
        <v>0</v>
      </c>
      <c r="AN60" s="82">
        <f t="shared" si="25"/>
        <v>0</v>
      </c>
      <c r="AO60" s="82">
        <f t="shared" si="25"/>
        <v>0</v>
      </c>
      <c r="AP60" s="82">
        <f t="shared" si="25"/>
        <v>0</v>
      </c>
      <c r="AQ60" s="73">
        <f t="shared" si="25"/>
        <v>0</v>
      </c>
      <c r="AR60" s="73">
        <f t="shared" si="25"/>
        <v>0</v>
      </c>
      <c r="AS60" s="73">
        <f t="shared" si="25"/>
        <v>0</v>
      </c>
      <c r="AT60" s="73">
        <f t="shared" si="25"/>
        <v>0</v>
      </c>
      <c r="AU60" s="82">
        <f t="shared" si="25"/>
        <v>0</v>
      </c>
      <c r="AV60" s="82">
        <f t="shared" si="25"/>
        <v>0</v>
      </c>
      <c r="AW60" s="82">
        <f t="shared" si="25"/>
        <v>0</v>
      </c>
      <c r="AX60" s="50"/>
      <c r="AY60" s="50"/>
      <c r="AZ60" s="50"/>
    </row>
    <row r="61" spans="1:54" s="14" customFormat="1" ht="32.25" customHeight="1" x14ac:dyDescent="0.25">
      <c r="A61" s="170" t="s">
        <v>82</v>
      </c>
      <c r="B61" s="171"/>
      <c r="C61" s="82">
        <f t="shared" ref="C61:AW61" si="26">SUM(C16,C27,C39,C55,C60)</f>
        <v>4952</v>
      </c>
      <c r="D61" s="82">
        <f t="shared" si="26"/>
        <v>1362</v>
      </c>
      <c r="E61" s="82">
        <f t="shared" si="26"/>
        <v>3590</v>
      </c>
      <c r="F61" s="82">
        <f t="shared" si="26"/>
        <v>0</v>
      </c>
      <c r="G61" s="82">
        <f t="shared" si="26"/>
        <v>195</v>
      </c>
      <c r="H61" s="73">
        <f t="shared" si="26"/>
        <v>170</v>
      </c>
      <c r="I61" s="73">
        <f t="shared" si="26"/>
        <v>127</v>
      </c>
      <c r="J61" s="73">
        <f t="shared" si="26"/>
        <v>190</v>
      </c>
      <c r="K61" s="73">
        <f t="shared" si="26"/>
        <v>120</v>
      </c>
      <c r="L61" s="82">
        <f t="shared" si="26"/>
        <v>120</v>
      </c>
      <c r="M61" s="82">
        <f t="shared" si="26"/>
        <v>120</v>
      </c>
      <c r="N61" s="82">
        <f t="shared" si="26"/>
        <v>31</v>
      </c>
      <c r="O61" s="73">
        <f>SUM(O16,O27,O39,O55,O60)</f>
        <v>210</v>
      </c>
      <c r="P61" s="73">
        <f t="shared" si="26"/>
        <v>160</v>
      </c>
      <c r="Q61" s="73">
        <f t="shared" si="26"/>
        <v>45</v>
      </c>
      <c r="R61" s="73">
        <f t="shared" si="26"/>
        <v>190</v>
      </c>
      <c r="S61" s="82">
        <f t="shared" si="26"/>
        <v>120</v>
      </c>
      <c r="T61" s="82">
        <f t="shared" si="26"/>
        <v>200</v>
      </c>
      <c r="U61" s="82">
        <f t="shared" si="26"/>
        <v>32</v>
      </c>
      <c r="V61" s="73">
        <f t="shared" si="26"/>
        <v>120</v>
      </c>
      <c r="W61" s="73">
        <f t="shared" si="26"/>
        <v>100</v>
      </c>
      <c r="X61" s="73">
        <f t="shared" si="26"/>
        <v>100</v>
      </c>
      <c r="Y61" s="73">
        <f t="shared" si="26"/>
        <v>55</v>
      </c>
      <c r="Z61" s="82">
        <f t="shared" si="26"/>
        <v>200</v>
      </c>
      <c r="AA61" s="82">
        <f t="shared" si="26"/>
        <v>200</v>
      </c>
      <c r="AB61" s="82">
        <f t="shared" si="26"/>
        <v>32</v>
      </c>
      <c r="AC61" s="73">
        <f t="shared" si="26"/>
        <v>115</v>
      </c>
      <c r="AD61" s="73">
        <f t="shared" si="26"/>
        <v>85</v>
      </c>
      <c r="AE61" s="73">
        <f t="shared" si="26"/>
        <v>140</v>
      </c>
      <c r="AF61" s="73">
        <f t="shared" si="26"/>
        <v>70</v>
      </c>
      <c r="AG61" s="82">
        <f t="shared" si="26"/>
        <v>200</v>
      </c>
      <c r="AH61" s="82">
        <f t="shared" si="26"/>
        <v>200</v>
      </c>
      <c r="AI61" s="82">
        <f t="shared" si="26"/>
        <v>31</v>
      </c>
      <c r="AJ61" s="73">
        <f t="shared" si="26"/>
        <v>80</v>
      </c>
      <c r="AK61" s="73">
        <f t="shared" si="26"/>
        <v>65</v>
      </c>
      <c r="AL61" s="73">
        <f t="shared" si="26"/>
        <v>80</v>
      </c>
      <c r="AM61" s="73">
        <f t="shared" si="26"/>
        <v>80</v>
      </c>
      <c r="AN61" s="82">
        <f t="shared" si="26"/>
        <v>280</v>
      </c>
      <c r="AO61" s="82">
        <f t="shared" si="26"/>
        <v>320</v>
      </c>
      <c r="AP61" s="82">
        <f t="shared" si="26"/>
        <v>33</v>
      </c>
      <c r="AQ61" s="73">
        <f t="shared" si="26"/>
        <v>80</v>
      </c>
      <c r="AR61" s="73">
        <f t="shared" si="26"/>
        <v>60</v>
      </c>
      <c r="AS61" s="73">
        <f t="shared" si="26"/>
        <v>115</v>
      </c>
      <c r="AT61" s="73">
        <f t="shared" si="26"/>
        <v>45</v>
      </c>
      <c r="AU61" s="82">
        <f t="shared" si="26"/>
        <v>180</v>
      </c>
      <c r="AV61" s="82">
        <f t="shared" si="26"/>
        <v>160</v>
      </c>
      <c r="AW61" s="82">
        <f t="shared" si="26"/>
        <v>30</v>
      </c>
      <c r="AX61" s="50"/>
      <c r="AY61" s="50"/>
      <c r="AZ61" s="50" t="s">
        <v>122</v>
      </c>
      <c r="BB61" s="76">
        <f>SUM(E61/C61)</f>
        <v>0.72495961227786754</v>
      </c>
    </row>
    <row r="62" spans="1:54" s="14" customFormat="1" ht="20.100000000000001" customHeight="1" x14ac:dyDescent="0.25">
      <c r="A62" s="172" t="s">
        <v>83</v>
      </c>
      <c r="B62" s="172"/>
      <c r="C62" s="172"/>
      <c r="D62" s="172"/>
      <c r="E62" s="172"/>
      <c r="F62" s="172"/>
      <c r="G62" s="172"/>
      <c r="H62" s="144">
        <f>SUM(H61:M61)</f>
        <v>847</v>
      </c>
      <c r="I62" s="144"/>
      <c r="J62" s="144"/>
      <c r="K62" s="144"/>
      <c r="L62" s="144"/>
      <c r="M62" s="144"/>
      <c r="N62" s="144"/>
      <c r="O62" s="144">
        <f>SUM(O61:T61)</f>
        <v>925</v>
      </c>
      <c r="P62" s="144"/>
      <c r="Q62" s="144"/>
      <c r="R62" s="144"/>
      <c r="S62" s="144"/>
      <c r="T62" s="144"/>
      <c r="U62" s="144"/>
      <c r="V62" s="144">
        <f>SUM(V61:AA61)</f>
        <v>775</v>
      </c>
      <c r="W62" s="144"/>
      <c r="X62" s="144"/>
      <c r="Y62" s="144"/>
      <c r="Z62" s="144"/>
      <c r="AA62" s="144"/>
      <c r="AB62" s="144"/>
      <c r="AC62" s="144">
        <f>SUM(AC61:AH61)</f>
        <v>810</v>
      </c>
      <c r="AD62" s="144"/>
      <c r="AE62" s="144"/>
      <c r="AF62" s="144"/>
      <c r="AG62" s="144"/>
      <c r="AH62" s="144"/>
      <c r="AI62" s="144"/>
      <c r="AJ62" s="144">
        <f>SUM(AJ61:AO61)</f>
        <v>905</v>
      </c>
      <c r="AK62" s="144"/>
      <c r="AL62" s="144"/>
      <c r="AM62" s="144"/>
      <c r="AN62" s="144"/>
      <c r="AO62" s="144"/>
      <c r="AP62" s="144"/>
      <c r="AQ62" s="144">
        <f>SUM(AQ61:AV61)</f>
        <v>640</v>
      </c>
      <c r="AR62" s="144"/>
      <c r="AS62" s="144"/>
      <c r="AT62" s="144"/>
      <c r="AU62" s="144"/>
      <c r="AV62" s="144"/>
      <c r="AW62" s="144"/>
      <c r="AX62" s="50"/>
      <c r="AY62" s="50"/>
      <c r="AZ62" s="50"/>
    </row>
    <row r="63" spans="1:54" s="14" customFormat="1" ht="20.100000000000001" customHeight="1" x14ac:dyDescent="0.25">
      <c r="A63" s="173" t="s">
        <v>84</v>
      </c>
      <c r="B63" s="173"/>
      <c r="C63" s="173"/>
      <c r="D63" s="173"/>
      <c r="E63" s="173"/>
      <c r="F63" s="173"/>
      <c r="G63" s="173"/>
      <c r="H63" s="144">
        <f>SUM(H62:U62,H60,H55,H39,H27,H16)</f>
        <v>1942</v>
      </c>
      <c r="I63" s="144"/>
      <c r="J63" s="144"/>
      <c r="K63" s="144"/>
      <c r="L63" s="144"/>
      <c r="M63" s="144"/>
      <c r="N63" s="144"/>
      <c r="O63" s="144"/>
      <c r="P63" s="144"/>
      <c r="Q63" s="144"/>
      <c r="R63" s="144"/>
      <c r="S63" s="144"/>
      <c r="T63" s="144"/>
      <c r="U63" s="144"/>
      <c r="V63" s="144">
        <f>SUM(V62:AI62,V60,V55,V39,V27,V16)</f>
        <v>1705</v>
      </c>
      <c r="W63" s="144"/>
      <c r="X63" s="144"/>
      <c r="Y63" s="144"/>
      <c r="Z63" s="144"/>
      <c r="AA63" s="144"/>
      <c r="AB63" s="144"/>
      <c r="AC63" s="144"/>
      <c r="AD63" s="144"/>
      <c r="AE63" s="144"/>
      <c r="AF63" s="144"/>
      <c r="AG63" s="144"/>
      <c r="AH63" s="144"/>
      <c r="AI63" s="144"/>
      <c r="AJ63" s="144">
        <f>SUM(AJ62:AW62,AJ60,AJ55,AJ39,AJ27,AJ16)</f>
        <v>1625</v>
      </c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50"/>
      <c r="AY63" s="50"/>
      <c r="AZ63" s="50"/>
    </row>
    <row r="64" spans="1:54" s="14" customFormat="1" ht="20.100000000000001" customHeight="1" x14ac:dyDescent="0.25">
      <c r="A64" s="173" t="s">
        <v>85</v>
      </c>
      <c r="B64" s="173"/>
      <c r="C64" s="173"/>
      <c r="D64" s="173"/>
      <c r="E64" s="173"/>
      <c r="F64" s="173"/>
      <c r="G64" s="173"/>
      <c r="H64" s="144">
        <v>3</v>
      </c>
      <c r="I64" s="144"/>
      <c r="J64" s="144"/>
      <c r="K64" s="144"/>
      <c r="L64" s="144"/>
      <c r="M64" s="144"/>
      <c r="N64" s="144"/>
      <c r="O64" s="144">
        <v>5</v>
      </c>
      <c r="P64" s="144"/>
      <c r="Q64" s="144"/>
      <c r="R64" s="144"/>
      <c r="S64" s="144"/>
      <c r="T64" s="144"/>
      <c r="U64" s="144"/>
      <c r="V64" s="144">
        <v>4</v>
      </c>
      <c r="W64" s="144"/>
      <c r="X64" s="144"/>
      <c r="Y64" s="144"/>
      <c r="Z64" s="144"/>
      <c r="AA64" s="144"/>
      <c r="AB64" s="144"/>
      <c r="AC64" s="144">
        <v>3</v>
      </c>
      <c r="AD64" s="144"/>
      <c r="AE64" s="144"/>
      <c r="AF64" s="144"/>
      <c r="AG64" s="144"/>
      <c r="AH64" s="144"/>
      <c r="AI64" s="144"/>
      <c r="AJ64" s="144">
        <v>2</v>
      </c>
      <c r="AK64" s="144"/>
      <c r="AL64" s="144"/>
      <c r="AM64" s="144"/>
      <c r="AN64" s="144"/>
      <c r="AO64" s="144"/>
      <c r="AP64" s="144"/>
      <c r="AQ64" s="144">
        <v>3</v>
      </c>
      <c r="AR64" s="144"/>
      <c r="AS64" s="144"/>
      <c r="AT64" s="144"/>
      <c r="AU64" s="144"/>
      <c r="AV64" s="144"/>
      <c r="AW64" s="144"/>
      <c r="AX64" s="50"/>
      <c r="AY64" s="50"/>
      <c r="AZ64" s="50"/>
    </row>
    <row r="65" spans="1:52" s="14" customFormat="1" ht="20.100000000000001" customHeight="1" x14ac:dyDescent="0.25">
      <c r="A65" s="173" t="s">
        <v>124</v>
      </c>
      <c r="B65" s="173"/>
      <c r="C65" s="174" t="s">
        <v>126</v>
      </c>
      <c r="D65" s="175"/>
      <c r="E65" s="175"/>
      <c r="F65" s="176"/>
      <c r="G65" s="74">
        <f>SUM(H65:AW65)</f>
        <v>1100</v>
      </c>
      <c r="H65" s="72"/>
      <c r="I65" s="72"/>
      <c r="J65" s="72"/>
      <c r="K65" s="72"/>
      <c r="L65" s="85">
        <f>SUM(L61)</f>
        <v>120</v>
      </c>
      <c r="M65" s="85"/>
      <c r="N65" s="85"/>
      <c r="O65" s="72"/>
      <c r="P65" s="72"/>
      <c r="Q65" s="72"/>
      <c r="R65" s="72"/>
      <c r="S65" s="85">
        <f>SUM(S61)</f>
        <v>120</v>
      </c>
      <c r="T65" s="85"/>
      <c r="U65" s="85"/>
      <c r="V65" s="72"/>
      <c r="W65" s="72"/>
      <c r="X65" s="72"/>
      <c r="Y65" s="72"/>
      <c r="Z65" s="85">
        <f>SUM(Z61)</f>
        <v>200</v>
      </c>
      <c r="AA65" s="85"/>
      <c r="AB65" s="85"/>
      <c r="AC65" s="72"/>
      <c r="AD65" s="72"/>
      <c r="AE65" s="72"/>
      <c r="AF65" s="72"/>
      <c r="AG65" s="85">
        <f>SUM(AG61)</f>
        <v>200</v>
      </c>
      <c r="AH65" s="85"/>
      <c r="AI65" s="85"/>
      <c r="AJ65" s="72"/>
      <c r="AK65" s="72"/>
      <c r="AL65" s="72"/>
      <c r="AM65" s="72"/>
      <c r="AN65" s="85">
        <f>SUM(AN61)</f>
        <v>280</v>
      </c>
      <c r="AO65" s="85"/>
      <c r="AP65" s="85"/>
      <c r="AQ65" s="72"/>
      <c r="AR65" s="72"/>
      <c r="AS65" s="72"/>
      <c r="AT65" s="72"/>
      <c r="AU65" s="85">
        <f>SUM(AU61)</f>
        <v>180</v>
      </c>
      <c r="AV65" s="85"/>
      <c r="AW65" s="85"/>
      <c r="AX65" s="50"/>
      <c r="AY65" s="50"/>
      <c r="AZ65" s="50"/>
    </row>
    <row r="66" spans="1:52" s="14" customFormat="1" ht="20.100000000000001" customHeight="1" x14ac:dyDescent="0.25">
      <c r="A66" s="173" t="s">
        <v>125</v>
      </c>
      <c r="B66" s="173"/>
      <c r="C66" s="174" t="s">
        <v>126</v>
      </c>
      <c r="D66" s="175"/>
      <c r="E66" s="175"/>
      <c r="F66" s="176"/>
      <c r="G66" s="74">
        <f>SUM(H66:AW66)</f>
        <v>1200</v>
      </c>
      <c r="H66" s="72"/>
      <c r="I66" s="72"/>
      <c r="J66" s="72"/>
      <c r="K66" s="72"/>
      <c r="L66" s="85"/>
      <c r="M66" s="85">
        <f>SUM(M61)</f>
        <v>120</v>
      </c>
      <c r="N66" s="85"/>
      <c r="O66" s="72"/>
      <c r="P66" s="72"/>
      <c r="Q66" s="72"/>
      <c r="R66" s="72"/>
      <c r="S66" s="85"/>
      <c r="T66" s="85">
        <f>SUM(T61)</f>
        <v>200</v>
      </c>
      <c r="U66" s="85"/>
      <c r="V66" s="72"/>
      <c r="W66" s="72"/>
      <c r="X66" s="72"/>
      <c r="Y66" s="72"/>
      <c r="Z66" s="85"/>
      <c r="AA66" s="85">
        <f>SUM(AA61)</f>
        <v>200</v>
      </c>
      <c r="AB66" s="85"/>
      <c r="AC66" s="72"/>
      <c r="AD66" s="72"/>
      <c r="AE66" s="72"/>
      <c r="AF66" s="72"/>
      <c r="AG66" s="85"/>
      <c r="AH66" s="85">
        <f>SUM(AH61)</f>
        <v>200</v>
      </c>
      <c r="AI66" s="85"/>
      <c r="AJ66" s="72"/>
      <c r="AK66" s="72"/>
      <c r="AL66" s="72"/>
      <c r="AM66" s="72"/>
      <c r="AN66" s="85"/>
      <c r="AO66" s="85">
        <f>SUM(AO61)</f>
        <v>320</v>
      </c>
      <c r="AP66" s="85"/>
      <c r="AQ66" s="72"/>
      <c r="AR66" s="72"/>
      <c r="AS66" s="72"/>
      <c r="AT66" s="72"/>
      <c r="AU66" s="85"/>
      <c r="AV66" s="85">
        <f>SUM(AV61)</f>
        <v>160</v>
      </c>
      <c r="AW66" s="85"/>
      <c r="AX66" s="50"/>
      <c r="AY66" s="50"/>
      <c r="AZ66" s="50"/>
    </row>
    <row r="67" spans="1:52" s="14" customFormat="1" ht="20.100000000000001" customHeight="1" x14ac:dyDescent="0.25">
      <c r="A67" s="79"/>
      <c r="B67" s="79"/>
      <c r="C67" s="79"/>
      <c r="D67" s="79"/>
      <c r="E67" s="79"/>
      <c r="F67" s="79"/>
      <c r="G67" s="79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50"/>
      <c r="AY67" s="50"/>
      <c r="AZ67" s="50"/>
    </row>
    <row r="68" spans="1:52" s="14" customFormat="1" ht="20.100000000000001" customHeight="1" x14ac:dyDescent="0.25">
      <c r="A68" s="79"/>
      <c r="B68" s="79"/>
      <c r="C68" s="79"/>
      <c r="D68" s="79"/>
      <c r="E68" s="79"/>
      <c r="F68" s="79"/>
      <c r="G68" s="79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50"/>
      <c r="AY68" s="50"/>
      <c r="AZ68" s="50"/>
    </row>
    <row r="69" spans="1:52" s="18" customFormat="1" ht="20.100000000000001" customHeight="1" x14ac:dyDescent="0.25">
      <c r="A69" s="55"/>
      <c r="B69" s="44" t="s">
        <v>98</v>
      </c>
      <c r="C69" s="9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9"/>
      <c r="AT69" s="9"/>
      <c r="AU69" s="75"/>
      <c r="AV69" s="75"/>
      <c r="AW69" s="9"/>
      <c r="AX69" s="68"/>
      <c r="AY69" s="68">
        <f>SUM(H61,O61,V61,AC61,AJ61,AQ61)</f>
        <v>775</v>
      </c>
      <c r="AZ69" s="68"/>
    </row>
    <row r="70" spans="1:52" s="18" customFormat="1" ht="20.100000000000001" customHeight="1" x14ac:dyDescent="0.25">
      <c r="A70" s="55"/>
      <c r="B70" s="44" t="s">
        <v>87</v>
      </c>
      <c r="C70" s="9"/>
      <c r="D70" s="9"/>
      <c r="E70" s="9"/>
      <c r="F70" s="9"/>
      <c r="G70" s="9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9"/>
      <c r="AT70" s="9"/>
      <c r="AU70" s="75"/>
      <c r="AV70" s="75"/>
      <c r="AW70" s="9"/>
      <c r="AX70" s="68"/>
      <c r="AY70" s="68"/>
      <c r="AZ70" s="68"/>
    </row>
    <row r="71" spans="1:52" x14ac:dyDescent="0.25">
      <c r="A71" s="55"/>
      <c r="B71" s="44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5"/>
      <c r="AR71" s="75"/>
      <c r="AS71" s="56"/>
      <c r="AT71" s="56"/>
      <c r="AU71" s="75"/>
      <c r="AV71" s="75"/>
      <c r="AW71" s="56"/>
    </row>
    <row r="72" spans="1:52" x14ac:dyDescent="0.25">
      <c r="A72" s="55"/>
      <c r="B72" s="44"/>
      <c r="C72" s="75"/>
      <c r="D72" s="75"/>
      <c r="E72" s="75"/>
      <c r="F72" s="75"/>
      <c r="G72" s="75"/>
      <c r="H72" s="75" t="s">
        <v>128</v>
      </c>
      <c r="I72" s="75"/>
      <c r="J72" s="75"/>
      <c r="K72" s="75"/>
      <c r="L72" s="75"/>
      <c r="M72" s="75"/>
      <c r="N72" s="75"/>
      <c r="O72" s="75" t="s">
        <v>129</v>
      </c>
      <c r="P72" s="75"/>
      <c r="Q72" s="75"/>
      <c r="R72" s="75"/>
      <c r="S72" s="75"/>
      <c r="T72" s="75"/>
      <c r="U72" s="75"/>
      <c r="V72" s="75" t="s">
        <v>130</v>
      </c>
      <c r="W72" s="75"/>
      <c r="X72" s="75"/>
      <c r="Y72" s="75"/>
      <c r="Z72" s="75"/>
      <c r="AA72" s="75"/>
      <c r="AB72" s="75"/>
      <c r="AC72" s="75" t="s">
        <v>131</v>
      </c>
      <c r="AD72" s="75"/>
      <c r="AE72" s="75"/>
      <c r="AF72" s="75"/>
      <c r="AG72" s="75"/>
      <c r="AH72" s="75"/>
      <c r="AI72" s="75"/>
      <c r="AJ72" s="75" t="s">
        <v>132</v>
      </c>
      <c r="AK72" s="75"/>
      <c r="AL72" s="75"/>
      <c r="AM72" s="75"/>
      <c r="AN72" s="75"/>
      <c r="AO72" s="75"/>
      <c r="AP72" s="75"/>
      <c r="AQ72" s="75" t="s">
        <v>133</v>
      </c>
      <c r="AR72" s="75"/>
      <c r="AS72" s="56"/>
      <c r="AT72" s="56"/>
      <c r="AU72" s="75"/>
      <c r="AV72" s="75"/>
      <c r="AW72" s="56"/>
    </row>
    <row r="73" spans="1:52" x14ac:dyDescent="0.25">
      <c r="A73" s="55"/>
      <c r="B73" s="44"/>
      <c r="C73" s="79" t="s">
        <v>127</v>
      </c>
      <c r="D73" s="75"/>
      <c r="E73" s="75"/>
      <c r="F73" s="75"/>
      <c r="G73" s="75"/>
      <c r="H73" s="75">
        <f>SUM(H61+J61+K61+80)</f>
        <v>560</v>
      </c>
      <c r="I73" s="75"/>
      <c r="J73" s="75"/>
      <c r="K73" s="75"/>
      <c r="L73" s="75"/>
      <c r="M73" s="75"/>
      <c r="N73" s="75"/>
      <c r="O73" s="75">
        <f>SUM(O61+Q61+R61)</f>
        <v>445</v>
      </c>
      <c r="P73" s="75"/>
      <c r="Q73" s="75"/>
      <c r="R73" s="75"/>
      <c r="S73" s="75"/>
      <c r="T73" s="75"/>
      <c r="U73" s="9"/>
      <c r="V73" s="9">
        <f>SUM(V61+X61+Y61)</f>
        <v>275</v>
      </c>
      <c r="W73" s="9"/>
      <c r="X73" s="9"/>
      <c r="Y73" s="75"/>
      <c r="Z73" s="75"/>
      <c r="AA73" s="75"/>
      <c r="AB73" s="75"/>
      <c r="AC73" s="75">
        <f>SUM(AC61+AE61+AF61)</f>
        <v>325</v>
      </c>
      <c r="AD73" s="75"/>
      <c r="AE73" s="75"/>
      <c r="AF73" s="75"/>
      <c r="AG73" s="75"/>
      <c r="AH73" s="75"/>
      <c r="AI73" s="75"/>
      <c r="AJ73" s="75">
        <f>SUM(AJ61+AL61+AM61)</f>
        <v>240</v>
      </c>
      <c r="AK73" s="75"/>
      <c r="AL73" s="75"/>
      <c r="AM73" s="75"/>
      <c r="AN73" s="75"/>
      <c r="AO73" s="75"/>
      <c r="AP73" s="75"/>
      <c r="AQ73" s="75">
        <f>SUM(AQ61+AS61+AT61)</f>
        <v>240</v>
      </c>
      <c r="AR73" s="75"/>
      <c r="AS73" s="56"/>
      <c r="AT73" s="56"/>
      <c r="AU73" s="75"/>
      <c r="AV73" s="75"/>
      <c r="AW73" s="56"/>
    </row>
    <row r="74" spans="1:52" x14ac:dyDescent="0.25">
      <c r="A74" s="55"/>
      <c r="B74" s="44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56"/>
      <c r="AT74" s="56"/>
      <c r="AU74" s="75"/>
      <c r="AV74" s="75"/>
      <c r="AW74" s="56"/>
    </row>
    <row r="75" spans="1:52" x14ac:dyDescent="0.25">
      <c r="A75" s="55"/>
      <c r="B75" s="44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56"/>
      <c r="AT75" s="56"/>
      <c r="AU75" s="75"/>
      <c r="AV75" s="75"/>
      <c r="AW75" s="56"/>
    </row>
    <row r="76" spans="1:52" x14ac:dyDescent="0.25">
      <c r="A76" s="55"/>
      <c r="B76" s="57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56"/>
      <c r="AT76" s="56"/>
      <c r="AU76" s="75"/>
      <c r="AV76" s="75"/>
      <c r="AW76" s="56"/>
    </row>
    <row r="77" spans="1:52" x14ac:dyDescent="0.25">
      <c r="A77" s="55"/>
      <c r="B77" s="57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56"/>
      <c r="AT77" s="56"/>
      <c r="AU77" s="75"/>
      <c r="AV77" s="75"/>
      <c r="AW77" s="56"/>
    </row>
    <row r="78" spans="1:52" x14ac:dyDescent="0.25">
      <c r="A78" s="55"/>
      <c r="B78" s="44"/>
      <c r="C78" s="75"/>
      <c r="D78" s="75"/>
      <c r="E78" s="75"/>
      <c r="F78" s="75"/>
      <c r="G78" s="75"/>
      <c r="H78" s="75"/>
      <c r="I78" s="79" t="s">
        <v>7</v>
      </c>
      <c r="J78" s="75"/>
      <c r="K78" s="75"/>
      <c r="L78" s="75">
        <f>SUM(H61+O61+V61+AC61+AJ61+AQ61)</f>
        <v>775</v>
      </c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56"/>
      <c r="AT78" s="56"/>
      <c r="AU78" s="75"/>
      <c r="AV78" s="75"/>
      <c r="AW78" s="56"/>
    </row>
    <row r="79" spans="1:52" x14ac:dyDescent="0.25">
      <c r="A79" s="55"/>
      <c r="B79" s="57"/>
      <c r="C79" s="75"/>
      <c r="D79" s="75"/>
      <c r="E79" s="75"/>
      <c r="F79" s="75"/>
      <c r="G79" s="75"/>
      <c r="H79" s="75"/>
      <c r="I79" s="79" t="s">
        <v>21</v>
      </c>
      <c r="J79" s="75"/>
      <c r="K79" s="75"/>
      <c r="L79" s="75">
        <f>SUM(I61+P61+W61+AD61+AK61+AR61)</f>
        <v>597</v>
      </c>
      <c r="M79" s="86">
        <f>SUM(L79/L78)</f>
        <v>0.77032258064516124</v>
      </c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56"/>
      <c r="AT79" s="56"/>
      <c r="AU79" s="75"/>
      <c r="AV79" s="75"/>
      <c r="AW79" s="56"/>
    </row>
    <row r="80" spans="1:52" x14ac:dyDescent="0.25">
      <c r="A80" s="55"/>
      <c r="B80" s="44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56"/>
      <c r="AT80" s="56"/>
      <c r="AU80" s="75"/>
      <c r="AV80" s="75"/>
      <c r="AW80" s="56"/>
    </row>
    <row r="81" spans="1:49" x14ac:dyDescent="0.25">
      <c r="A81" s="55"/>
      <c r="B81" s="44"/>
      <c r="C81" s="58"/>
      <c r="D81" s="56"/>
      <c r="E81" s="56"/>
      <c r="F81" s="59"/>
      <c r="G81" s="59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</row>
    <row r="92" spans="1:49" x14ac:dyDescent="0.25">
      <c r="C92" s="45"/>
      <c r="F92" s="45"/>
      <c r="G92" s="45"/>
    </row>
    <row r="93" spans="1:49" x14ac:dyDescent="0.25">
      <c r="C93" s="45"/>
      <c r="F93" s="45"/>
      <c r="G93" s="45"/>
    </row>
    <row r="94" spans="1:49" x14ac:dyDescent="0.25">
      <c r="C94" s="45"/>
      <c r="F94" s="45"/>
      <c r="G94" s="45"/>
    </row>
    <row r="95" spans="1:49" x14ac:dyDescent="0.25">
      <c r="C95" s="45"/>
      <c r="F95" s="45"/>
      <c r="G95" s="45"/>
    </row>
    <row r="96" spans="1:49" x14ac:dyDescent="0.25">
      <c r="C96" s="45"/>
      <c r="F96" s="45"/>
      <c r="G96" s="45"/>
    </row>
    <row r="97" spans="3:7" x14ac:dyDescent="0.25">
      <c r="C97" s="45"/>
      <c r="F97" s="45"/>
      <c r="G97" s="45"/>
    </row>
    <row r="98" spans="3:7" x14ac:dyDescent="0.25">
      <c r="C98" s="45"/>
      <c r="F98" s="45"/>
      <c r="G98" s="45"/>
    </row>
    <row r="99" spans="3:7" x14ac:dyDescent="0.25">
      <c r="C99" s="45"/>
      <c r="F99" s="45"/>
      <c r="G99" s="45"/>
    </row>
    <row r="100" spans="3:7" x14ac:dyDescent="0.25">
      <c r="C100" s="45"/>
      <c r="F100" s="45"/>
      <c r="G100" s="45"/>
    </row>
    <row r="101" spans="3:7" x14ac:dyDescent="0.25">
      <c r="C101" s="45"/>
      <c r="F101" s="45"/>
      <c r="G101" s="45"/>
    </row>
    <row r="102" spans="3:7" x14ac:dyDescent="0.25">
      <c r="C102" s="45"/>
      <c r="F102" s="45"/>
      <c r="G102" s="45"/>
    </row>
    <row r="103" spans="3:7" x14ac:dyDescent="0.25">
      <c r="C103" s="45"/>
      <c r="F103" s="45"/>
      <c r="G103" s="45"/>
    </row>
    <row r="104" spans="3:7" x14ac:dyDescent="0.25">
      <c r="C104" s="45"/>
      <c r="F104" s="45"/>
      <c r="G104" s="45"/>
    </row>
    <row r="105" spans="3:7" x14ac:dyDescent="0.25">
      <c r="C105" s="45"/>
      <c r="F105" s="45"/>
      <c r="G105" s="45"/>
    </row>
    <row r="106" spans="3:7" x14ac:dyDescent="0.25">
      <c r="C106" s="45"/>
      <c r="F106" s="45"/>
      <c r="G106" s="45"/>
    </row>
    <row r="107" spans="3:7" x14ac:dyDescent="0.25">
      <c r="C107" s="45"/>
      <c r="F107" s="45"/>
      <c r="G107" s="45"/>
    </row>
    <row r="108" spans="3:7" x14ac:dyDescent="0.25">
      <c r="C108" s="45"/>
      <c r="F108" s="45"/>
      <c r="G108" s="45"/>
    </row>
    <row r="109" spans="3:7" x14ac:dyDescent="0.25">
      <c r="C109" s="45"/>
      <c r="F109" s="45"/>
      <c r="G109" s="45"/>
    </row>
    <row r="110" spans="3:7" x14ac:dyDescent="0.25">
      <c r="C110" s="45"/>
      <c r="F110" s="45"/>
      <c r="G110" s="45"/>
    </row>
    <row r="111" spans="3:7" x14ac:dyDescent="0.25">
      <c r="C111" s="45"/>
      <c r="F111" s="45"/>
      <c r="G111" s="45"/>
    </row>
    <row r="112" spans="3:7" x14ac:dyDescent="0.25">
      <c r="C112" s="45"/>
      <c r="F112" s="45"/>
      <c r="G112" s="45"/>
    </row>
    <row r="113" spans="3:7" x14ac:dyDescent="0.25">
      <c r="C113" s="45"/>
      <c r="F113" s="45"/>
      <c r="G113" s="45"/>
    </row>
    <row r="114" spans="3:7" x14ac:dyDescent="0.25">
      <c r="C114" s="45"/>
      <c r="F114" s="45"/>
      <c r="G114" s="45"/>
    </row>
    <row r="115" spans="3:7" x14ac:dyDescent="0.25">
      <c r="C115" s="45"/>
      <c r="F115" s="45"/>
      <c r="G115" s="45"/>
    </row>
    <row r="116" spans="3:7" x14ac:dyDescent="0.25">
      <c r="C116" s="45"/>
      <c r="F116" s="45"/>
      <c r="G116" s="45"/>
    </row>
    <row r="117" spans="3:7" x14ac:dyDescent="0.25">
      <c r="C117" s="45"/>
      <c r="F117" s="45"/>
      <c r="G117" s="45"/>
    </row>
    <row r="118" spans="3:7" x14ac:dyDescent="0.25">
      <c r="C118" s="45"/>
      <c r="F118" s="45"/>
      <c r="G118" s="45"/>
    </row>
  </sheetData>
  <mergeCells count="49">
    <mergeCell ref="A65:B65"/>
    <mergeCell ref="A66:B66"/>
    <mergeCell ref="C65:F65"/>
    <mergeCell ref="C66:F66"/>
    <mergeCell ref="AJ64:AP64"/>
    <mergeCell ref="AQ64:AW64"/>
    <mergeCell ref="A64:G64"/>
    <mergeCell ref="H64:N64"/>
    <mergeCell ref="O64:U64"/>
    <mergeCell ref="V64:AB64"/>
    <mergeCell ref="AC64:AI64"/>
    <mergeCell ref="AC62:AI62"/>
    <mergeCell ref="AJ62:AP62"/>
    <mergeCell ref="AQ62:AW62"/>
    <mergeCell ref="A63:G63"/>
    <mergeCell ref="H63:U63"/>
    <mergeCell ref="V63:AI63"/>
    <mergeCell ref="AJ63:AW63"/>
    <mergeCell ref="A61:B61"/>
    <mergeCell ref="A62:G62"/>
    <mergeCell ref="H62:N62"/>
    <mergeCell ref="O62:U62"/>
    <mergeCell ref="V62:AB62"/>
    <mergeCell ref="A9:AW9"/>
    <mergeCell ref="A17:AW17"/>
    <mergeCell ref="A28:AW28"/>
    <mergeCell ref="A40:AW40"/>
    <mergeCell ref="A56:AW56"/>
    <mergeCell ref="AJ6:AW6"/>
    <mergeCell ref="H7:N7"/>
    <mergeCell ref="O7:U7"/>
    <mergeCell ref="V7:AB7"/>
    <mergeCell ref="AC7:AI7"/>
    <mergeCell ref="AJ7:AP7"/>
    <mergeCell ref="AQ7:AW7"/>
    <mergeCell ref="A1:AW1"/>
    <mergeCell ref="A2:AW2"/>
    <mergeCell ref="A3:AW3"/>
    <mergeCell ref="A4:AW4"/>
    <mergeCell ref="A5:AW5"/>
    <mergeCell ref="F6:F8"/>
    <mergeCell ref="G6:G8"/>
    <mergeCell ref="H6:U6"/>
    <mergeCell ref="V6:AI6"/>
    <mergeCell ref="A6:A8"/>
    <mergeCell ref="B6:B8"/>
    <mergeCell ref="C6:C8"/>
    <mergeCell ref="D6:D8"/>
    <mergeCell ref="E6:E8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17"/>
  <sheetViews>
    <sheetView tabSelected="1" workbookViewId="0">
      <selection activeCell="A4" sqref="A4:AW4"/>
    </sheetView>
  </sheetViews>
  <sheetFormatPr defaultRowHeight="15.75" x14ac:dyDescent="0.25"/>
  <cols>
    <col min="1" max="1" width="3.7109375" style="60" customWidth="1"/>
    <col min="2" max="2" width="40" style="61" customWidth="1"/>
    <col min="3" max="3" width="6.85546875" style="62" customWidth="1"/>
    <col min="4" max="4" width="6.140625" style="45" customWidth="1"/>
    <col min="5" max="5" width="7.42578125" style="45" customWidth="1"/>
    <col min="6" max="6" width="4.42578125" style="63" customWidth="1"/>
    <col min="7" max="7" width="7.42578125" style="63" customWidth="1"/>
    <col min="8" max="9" width="6.28515625" style="45" customWidth="1"/>
    <col min="10" max="10" width="5.85546875" style="45" customWidth="1"/>
    <col min="11" max="11" width="5.5703125" style="45" customWidth="1"/>
    <col min="12" max="12" width="6.42578125" style="45" customWidth="1"/>
    <col min="13" max="13" width="5.42578125" style="45" bestFit="1" customWidth="1"/>
    <col min="14" max="14" width="4" style="45" customWidth="1"/>
    <col min="15" max="15" width="6" style="45" customWidth="1"/>
    <col min="16" max="16" width="5.42578125" style="45" customWidth="1"/>
    <col min="17" max="17" width="4" style="45" customWidth="1"/>
    <col min="18" max="18" width="5.42578125" style="45" bestFit="1" customWidth="1"/>
    <col min="19" max="19" width="5.28515625" style="45" customWidth="1"/>
    <col min="20" max="20" width="6.5703125" style="45" customWidth="1"/>
    <col min="21" max="21" width="4" style="45" customWidth="1"/>
    <col min="22" max="22" width="6.42578125" style="45" customWidth="1"/>
    <col min="23" max="23" width="5.28515625" style="45" customWidth="1"/>
    <col min="24" max="24" width="5.42578125" style="45" customWidth="1"/>
    <col min="25" max="25" width="4" style="45" customWidth="1"/>
    <col min="26" max="27" width="5.42578125" style="45" customWidth="1"/>
    <col min="28" max="28" width="4" style="45" customWidth="1"/>
    <col min="29" max="29" width="5.28515625" style="45" customWidth="1"/>
    <col min="30" max="30" width="4" style="45" customWidth="1"/>
    <col min="31" max="31" width="5.5703125" style="45" customWidth="1"/>
    <col min="32" max="32" width="4" style="45" customWidth="1"/>
    <col min="33" max="33" width="5.5703125" style="45" customWidth="1"/>
    <col min="34" max="34" width="5.28515625" style="45" customWidth="1"/>
    <col min="35" max="35" width="4" style="45" customWidth="1"/>
    <col min="36" max="36" width="4.85546875" style="45" customWidth="1"/>
    <col min="37" max="39" width="4" style="45" customWidth="1"/>
    <col min="40" max="41" width="5.42578125" style="45" customWidth="1"/>
    <col min="42" max="42" width="4" style="45" customWidth="1"/>
    <col min="43" max="43" width="6" style="45" customWidth="1"/>
    <col min="44" max="44" width="5.7109375" style="45" customWidth="1"/>
    <col min="45" max="45" width="4.7109375" style="45" customWidth="1"/>
    <col min="46" max="46" width="4" style="45" customWidth="1"/>
    <col min="47" max="47" width="5" style="45" customWidth="1"/>
    <col min="48" max="48" width="5.42578125" style="45" customWidth="1"/>
    <col min="49" max="49" width="4" style="45" customWidth="1"/>
    <col min="50" max="50" width="9.140625" style="45"/>
    <col min="51" max="51" width="14.5703125" style="45" customWidth="1"/>
    <col min="52" max="52" width="9.140625" style="45"/>
    <col min="53" max="53" width="9.140625" style="1"/>
    <col min="54" max="54" width="12" style="1" bestFit="1" customWidth="1"/>
    <col min="55" max="16384" width="9.140625" style="1"/>
  </cols>
  <sheetData>
    <row r="1" spans="1:54" x14ac:dyDescent="0.25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</row>
    <row r="2" spans="1:54" x14ac:dyDescent="0.25">
      <c r="A2" s="156" t="s">
        <v>1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</row>
    <row r="3" spans="1:54" x14ac:dyDescent="0.25">
      <c r="A3" s="156" t="s">
        <v>112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</row>
    <row r="4" spans="1:54" x14ac:dyDescent="0.25">
      <c r="A4" s="156" t="s">
        <v>134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</row>
    <row r="5" spans="1:54" s="90" customFormat="1" ht="15.75" customHeight="1" x14ac:dyDescent="0.25">
      <c r="A5" s="177" t="s">
        <v>4</v>
      </c>
      <c r="B5" s="177" t="s">
        <v>5</v>
      </c>
      <c r="C5" s="178" t="s">
        <v>6</v>
      </c>
      <c r="D5" s="179" t="s">
        <v>7</v>
      </c>
      <c r="E5" s="178" t="s">
        <v>8</v>
      </c>
      <c r="F5" s="178" t="s">
        <v>9</v>
      </c>
      <c r="G5" s="178" t="s">
        <v>10</v>
      </c>
      <c r="H5" s="181" t="s">
        <v>11</v>
      </c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 t="s">
        <v>12</v>
      </c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 t="s">
        <v>13</v>
      </c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1"/>
      <c r="AW5" s="181"/>
      <c r="AX5" s="89"/>
      <c r="AY5" s="89"/>
      <c r="AZ5" s="89"/>
    </row>
    <row r="6" spans="1:54" s="90" customFormat="1" x14ac:dyDescent="0.25">
      <c r="A6" s="177"/>
      <c r="B6" s="177"/>
      <c r="C6" s="178"/>
      <c r="D6" s="179"/>
      <c r="E6" s="178"/>
      <c r="F6" s="178"/>
      <c r="G6" s="178"/>
      <c r="H6" s="181" t="s">
        <v>14</v>
      </c>
      <c r="I6" s="181"/>
      <c r="J6" s="181"/>
      <c r="K6" s="181"/>
      <c r="L6" s="181"/>
      <c r="M6" s="181"/>
      <c r="N6" s="181"/>
      <c r="O6" s="181" t="s">
        <v>15</v>
      </c>
      <c r="P6" s="181"/>
      <c r="Q6" s="181"/>
      <c r="R6" s="181"/>
      <c r="S6" s="181"/>
      <c r="T6" s="181"/>
      <c r="U6" s="181"/>
      <c r="V6" s="181" t="s">
        <v>16</v>
      </c>
      <c r="W6" s="181"/>
      <c r="X6" s="181"/>
      <c r="Y6" s="181"/>
      <c r="Z6" s="181"/>
      <c r="AA6" s="181"/>
      <c r="AB6" s="181"/>
      <c r="AC6" s="181" t="s">
        <v>17</v>
      </c>
      <c r="AD6" s="181"/>
      <c r="AE6" s="181"/>
      <c r="AF6" s="181"/>
      <c r="AG6" s="181"/>
      <c r="AH6" s="181"/>
      <c r="AI6" s="181"/>
      <c r="AJ6" s="181" t="s">
        <v>18</v>
      </c>
      <c r="AK6" s="181"/>
      <c r="AL6" s="181"/>
      <c r="AM6" s="181"/>
      <c r="AN6" s="181"/>
      <c r="AO6" s="181"/>
      <c r="AP6" s="181"/>
      <c r="AQ6" s="181" t="s">
        <v>19</v>
      </c>
      <c r="AR6" s="181"/>
      <c r="AS6" s="181"/>
      <c r="AT6" s="181"/>
      <c r="AU6" s="181"/>
      <c r="AV6" s="181"/>
      <c r="AW6" s="181"/>
      <c r="AX6" s="89"/>
      <c r="AY6" s="89"/>
      <c r="AZ6" s="89"/>
    </row>
    <row r="7" spans="1:54" s="90" customFormat="1" ht="114" customHeight="1" x14ac:dyDescent="0.2">
      <c r="A7" s="177"/>
      <c r="B7" s="177"/>
      <c r="C7" s="178"/>
      <c r="D7" s="179"/>
      <c r="E7" s="178"/>
      <c r="F7" s="178"/>
      <c r="G7" s="178"/>
      <c r="H7" s="91" t="s">
        <v>20</v>
      </c>
      <c r="I7" s="91" t="s">
        <v>21</v>
      </c>
      <c r="J7" s="91" t="s">
        <v>22</v>
      </c>
      <c r="K7" s="91" t="s">
        <v>23</v>
      </c>
      <c r="L7" s="91" t="s">
        <v>24</v>
      </c>
      <c r="M7" s="91" t="s">
        <v>25</v>
      </c>
      <c r="N7" s="91" t="s">
        <v>10</v>
      </c>
      <c r="O7" s="91" t="s">
        <v>20</v>
      </c>
      <c r="P7" s="91" t="s">
        <v>21</v>
      </c>
      <c r="Q7" s="91" t="s">
        <v>22</v>
      </c>
      <c r="R7" s="91" t="s">
        <v>23</v>
      </c>
      <c r="S7" s="91" t="s">
        <v>24</v>
      </c>
      <c r="T7" s="91" t="s">
        <v>25</v>
      </c>
      <c r="U7" s="91" t="s">
        <v>10</v>
      </c>
      <c r="V7" s="91" t="s">
        <v>20</v>
      </c>
      <c r="W7" s="91" t="s">
        <v>21</v>
      </c>
      <c r="X7" s="91" t="s">
        <v>22</v>
      </c>
      <c r="Y7" s="91" t="s">
        <v>23</v>
      </c>
      <c r="Z7" s="91" t="s">
        <v>24</v>
      </c>
      <c r="AA7" s="91" t="s">
        <v>25</v>
      </c>
      <c r="AB7" s="91" t="s">
        <v>10</v>
      </c>
      <c r="AC7" s="91" t="s">
        <v>20</v>
      </c>
      <c r="AD7" s="91" t="s">
        <v>21</v>
      </c>
      <c r="AE7" s="91" t="s">
        <v>22</v>
      </c>
      <c r="AF7" s="91" t="s">
        <v>23</v>
      </c>
      <c r="AG7" s="91" t="s">
        <v>24</v>
      </c>
      <c r="AH7" s="91" t="s">
        <v>25</v>
      </c>
      <c r="AI7" s="91" t="s">
        <v>10</v>
      </c>
      <c r="AJ7" s="91" t="s">
        <v>20</v>
      </c>
      <c r="AK7" s="91" t="s">
        <v>21</v>
      </c>
      <c r="AL7" s="91" t="s">
        <v>22</v>
      </c>
      <c r="AM7" s="91" t="s">
        <v>23</v>
      </c>
      <c r="AN7" s="91" t="s">
        <v>24</v>
      </c>
      <c r="AO7" s="91" t="s">
        <v>25</v>
      </c>
      <c r="AP7" s="91" t="s">
        <v>10</v>
      </c>
      <c r="AQ7" s="91" t="s">
        <v>20</v>
      </c>
      <c r="AR7" s="91" t="s">
        <v>21</v>
      </c>
      <c r="AS7" s="91" t="s">
        <v>22</v>
      </c>
      <c r="AT7" s="91" t="s">
        <v>23</v>
      </c>
      <c r="AU7" s="91" t="s">
        <v>24</v>
      </c>
      <c r="AV7" s="91" t="s">
        <v>25</v>
      </c>
      <c r="AW7" s="91" t="s">
        <v>10</v>
      </c>
      <c r="AX7" s="89"/>
      <c r="AY7" s="89"/>
      <c r="AZ7" s="89"/>
    </row>
    <row r="8" spans="1:54" s="90" customFormat="1" ht="20.100000000000001" customHeight="1" x14ac:dyDescent="0.2">
      <c r="A8" s="182" t="s">
        <v>115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  <c r="AW8" s="184"/>
      <c r="AX8" s="89"/>
      <c r="AY8" s="89"/>
      <c r="AZ8" s="89"/>
    </row>
    <row r="9" spans="1:54" s="95" customFormat="1" ht="20.100000000000001" customHeight="1" x14ac:dyDescent="0.25">
      <c r="A9" s="92">
        <v>1</v>
      </c>
      <c r="B9" s="93" t="s">
        <v>27</v>
      </c>
      <c r="C9" s="92">
        <f>SUM(D9:E9)</f>
        <v>120</v>
      </c>
      <c r="D9" s="92">
        <f>SUM(H9:I9,O9:P9,V9:W9,AC9:AD9,AJ9:AK9,AQ9:AR9)</f>
        <v>0</v>
      </c>
      <c r="E9" s="92">
        <f>SUM(J9:M9,Q9:T9,X9:AA9,AE9:AH9,AL9:AO9,AS9:AV9)</f>
        <v>120</v>
      </c>
      <c r="F9" s="92" t="s">
        <v>28</v>
      </c>
      <c r="G9" s="92">
        <f>SUM(N9,U9,AB9,AI9,AP9,AW9)</f>
        <v>5</v>
      </c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>
        <v>30</v>
      </c>
      <c r="Y9" s="92"/>
      <c r="Z9" s="92"/>
      <c r="AA9" s="92"/>
      <c r="AB9" s="92">
        <v>1</v>
      </c>
      <c r="AC9" s="92"/>
      <c r="AD9" s="92"/>
      <c r="AE9" s="92">
        <v>30</v>
      </c>
      <c r="AF9" s="92"/>
      <c r="AG9" s="92"/>
      <c r="AH9" s="92"/>
      <c r="AI9" s="92">
        <v>1</v>
      </c>
      <c r="AJ9" s="92"/>
      <c r="AK9" s="92"/>
      <c r="AL9" s="92">
        <v>30</v>
      </c>
      <c r="AM9" s="92"/>
      <c r="AN9" s="92"/>
      <c r="AO9" s="92"/>
      <c r="AP9" s="92">
        <v>1</v>
      </c>
      <c r="AQ9" s="92"/>
      <c r="AR9" s="92"/>
      <c r="AS9" s="92">
        <v>30</v>
      </c>
      <c r="AT9" s="92"/>
      <c r="AU9" s="92"/>
      <c r="AV9" s="92"/>
      <c r="AW9" s="92">
        <v>2</v>
      </c>
      <c r="AX9" s="94"/>
      <c r="AY9" s="94"/>
      <c r="AZ9" s="94"/>
    </row>
    <row r="10" spans="1:54" s="95" customFormat="1" ht="20.100000000000001" customHeight="1" x14ac:dyDescent="0.25">
      <c r="A10" s="92">
        <v>2</v>
      </c>
      <c r="B10" s="93" t="s">
        <v>29</v>
      </c>
      <c r="C10" s="92">
        <f t="shared" ref="C10:C14" si="0">SUM(D10:E10)</f>
        <v>70</v>
      </c>
      <c r="D10" s="92">
        <f t="shared" ref="D10:D14" si="1">SUM(H10:I10,O10:P10,V10:W10,AC10:AD10,AJ10:AK10,AQ10:AR10)</f>
        <v>50</v>
      </c>
      <c r="E10" s="92">
        <f t="shared" ref="E10:E14" si="2">SUM(J10:M10,Q10:T10,X10:AA10,AE10:AH10,AL10:AO10,AS10:AV10)</f>
        <v>20</v>
      </c>
      <c r="F10" s="92" t="s">
        <v>28</v>
      </c>
      <c r="G10" s="92">
        <f t="shared" ref="G10:G14" si="3">SUM(N10,U10,AB10,AI10,AP10,AW10)</f>
        <v>3</v>
      </c>
      <c r="H10" s="92"/>
      <c r="I10" s="92"/>
      <c r="J10" s="92"/>
      <c r="K10" s="92"/>
      <c r="L10" s="92"/>
      <c r="M10" s="92"/>
      <c r="N10" s="92"/>
      <c r="O10" s="92">
        <v>25</v>
      </c>
      <c r="P10" s="92">
        <v>25</v>
      </c>
      <c r="Q10" s="92"/>
      <c r="R10" s="92">
        <v>20</v>
      </c>
      <c r="S10" s="92"/>
      <c r="T10" s="92"/>
      <c r="U10" s="92">
        <v>3</v>
      </c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4"/>
      <c r="AY10" s="94"/>
      <c r="AZ10" s="94"/>
    </row>
    <row r="11" spans="1:54" s="95" customFormat="1" ht="20.100000000000001" customHeight="1" x14ac:dyDescent="0.25">
      <c r="A11" s="92">
        <v>3</v>
      </c>
      <c r="B11" s="93" t="s">
        <v>30</v>
      </c>
      <c r="C11" s="92">
        <f t="shared" si="0"/>
        <v>65</v>
      </c>
      <c r="D11" s="92">
        <f t="shared" si="1"/>
        <v>50</v>
      </c>
      <c r="E11" s="92">
        <f t="shared" si="2"/>
        <v>15</v>
      </c>
      <c r="F11" s="92" t="s">
        <v>31</v>
      </c>
      <c r="G11" s="92">
        <f t="shared" si="3"/>
        <v>2</v>
      </c>
      <c r="H11" s="92"/>
      <c r="I11" s="92"/>
      <c r="J11" s="92"/>
      <c r="K11" s="92"/>
      <c r="L11" s="92"/>
      <c r="M11" s="92"/>
      <c r="N11" s="92"/>
      <c r="O11" s="92">
        <v>25</v>
      </c>
      <c r="P11" s="92">
        <v>25</v>
      </c>
      <c r="Q11" s="92"/>
      <c r="R11" s="92">
        <v>15</v>
      </c>
      <c r="S11" s="92"/>
      <c r="T11" s="92"/>
      <c r="U11" s="92">
        <v>2</v>
      </c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4"/>
      <c r="AY11" s="94"/>
      <c r="AZ11" s="94"/>
    </row>
    <row r="12" spans="1:54" s="95" customFormat="1" ht="20.100000000000001" customHeight="1" x14ac:dyDescent="0.25">
      <c r="A12" s="92">
        <v>4</v>
      </c>
      <c r="B12" s="93" t="s">
        <v>32</v>
      </c>
      <c r="C12" s="92">
        <f t="shared" si="0"/>
        <v>65</v>
      </c>
      <c r="D12" s="92">
        <f t="shared" si="1"/>
        <v>50</v>
      </c>
      <c r="E12" s="92">
        <f t="shared" si="2"/>
        <v>15</v>
      </c>
      <c r="F12" s="92" t="s">
        <v>31</v>
      </c>
      <c r="G12" s="92">
        <f t="shared" si="3"/>
        <v>2</v>
      </c>
      <c r="H12" s="92"/>
      <c r="I12" s="92"/>
      <c r="J12" s="92"/>
      <c r="K12" s="92"/>
      <c r="L12" s="92"/>
      <c r="M12" s="92"/>
      <c r="N12" s="92"/>
      <c r="O12" s="92">
        <v>25</v>
      </c>
      <c r="P12" s="92">
        <v>25</v>
      </c>
      <c r="Q12" s="92"/>
      <c r="R12" s="92">
        <v>15</v>
      </c>
      <c r="S12" s="92"/>
      <c r="T12" s="92"/>
      <c r="U12" s="92">
        <v>2</v>
      </c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4"/>
      <c r="AY12" s="94"/>
      <c r="AZ12" s="94"/>
    </row>
    <row r="13" spans="1:54" s="95" customFormat="1" ht="20.100000000000001" customHeight="1" x14ac:dyDescent="0.25">
      <c r="A13" s="92">
        <v>5</v>
      </c>
      <c r="B13" s="93" t="s">
        <v>92</v>
      </c>
      <c r="C13" s="92">
        <f t="shared" si="0"/>
        <v>75</v>
      </c>
      <c r="D13" s="92">
        <f t="shared" si="1"/>
        <v>60</v>
      </c>
      <c r="E13" s="92">
        <f>SUM(J13:M13,Q13:T13,X13:AA13,AE13:AH13,AL13:AO13,AS13:AV13)</f>
        <v>15</v>
      </c>
      <c r="F13" s="92" t="s">
        <v>31</v>
      </c>
      <c r="G13" s="92">
        <f t="shared" si="3"/>
        <v>2</v>
      </c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>
        <v>30</v>
      </c>
      <c r="W13" s="92">
        <v>30</v>
      </c>
      <c r="X13" s="92"/>
      <c r="Y13" s="92">
        <v>15</v>
      </c>
      <c r="Z13" s="92"/>
      <c r="AA13" s="92"/>
      <c r="AB13" s="92">
        <v>2</v>
      </c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4"/>
      <c r="AY13" s="94"/>
      <c r="AZ13" s="94"/>
    </row>
    <row r="14" spans="1:54" s="95" customFormat="1" ht="20.100000000000001" customHeight="1" x14ac:dyDescent="0.25">
      <c r="A14" s="92">
        <v>6</v>
      </c>
      <c r="B14" s="142" t="s">
        <v>34</v>
      </c>
      <c r="C14" s="92">
        <f t="shared" si="0"/>
        <v>85</v>
      </c>
      <c r="D14" s="92">
        <f t="shared" si="1"/>
        <v>70</v>
      </c>
      <c r="E14" s="92">
        <f t="shared" si="2"/>
        <v>15</v>
      </c>
      <c r="F14" s="92" t="s">
        <v>28</v>
      </c>
      <c r="G14" s="92">
        <f t="shared" si="3"/>
        <v>3</v>
      </c>
      <c r="H14" s="92"/>
      <c r="I14" s="92"/>
      <c r="J14" s="92"/>
      <c r="K14" s="92"/>
      <c r="L14" s="92"/>
      <c r="M14" s="92"/>
      <c r="N14" s="92"/>
      <c r="O14" s="113">
        <v>35</v>
      </c>
      <c r="P14" s="113">
        <v>35</v>
      </c>
      <c r="Q14" s="113"/>
      <c r="R14" s="113">
        <v>15</v>
      </c>
      <c r="S14" s="113"/>
      <c r="T14" s="113"/>
      <c r="U14" s="113">
        <v>3</v>
      </c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4"/>
      <c r="AY14" s="94"/>
      <c r="AZ14" s="94"/>
    </row>
    <row r="15" spans="1:54" s="95" customFormat="1" ht="20.100000000000001" customHeight="1" x14ac:dyDescent="0.25">
      <c r="A15" s="92"/>
      <c r="B15" s="96" t="s">
        <v>116</v>
      </c>
      <c r="C15" s="92">
        <f>SUM(C9:C14)</f>
        <v>480</v>
      </c>
      <c r="D15" s="92">
        <f t="shared" ref="D15:F15" si="4">SUM(D9:D14)</f>
        <v>280</v>
      </c>
      <c r="E15" s="92">
        <f>SUM(E9:E14)</f>
        <v>200</v>
      </c>
      <c r="F15" s="92">
        <f t="shared" si="4"/>
        <v>0</v>
      </c>
      <c r="G15" s="92">
        <f>SUM(G9:G14)</f>
        <v>17</v>
      </c>
      <c r="H15" s="92">
        <f>SUM(H9:H14)</f>
        <v>0</v>
      </c>
      <c r="I15" s="92">
        <f t="shared" ref="I15:AW15" si="5">SUM(I9:I14)</f>
        <v>0</v>
      </c>
      <c r="J15" s="92">
        <f t="shared" si="5"/>
        <v>0</v>
      </c>
      <c r="K15" s="92">
        <f t="shared" si="5"/>
        <v>0</v>
      </c>
      <c r="L15" s="92">
        <f t="shared" si="5"/>
        <v>0</v>
      </c>
      <c r="M15" s="92">
        <f t="shared" si="5"/>
        <v>0</v>
      </c>
      <c r="N15" s="92">
        <f t="shared" si="5"/>
        <v>0</v>
      </c>
      <c r="O15" s="92">
        <f t="shared" si="5"/>
        <v>110</v>
      </c>
      <c r="P15" s="92">
        <f t="shared" si="5"/>
        <v>110</v>
      </c>
      <c r="Q15" s="92">
        <f t="shared" si="5"/>
        <v>0</v>
      </c>
      <c r="R15" s="92">
        <f t="shared" si="5"/>
        <v>65</v>
      </c>
      <c r="S15" s="92">
        <f t="shared" si="5"/>
        <v>0</v>
      </c>
      <c r="T15" s="92">
        <f t="shared" si="5"/>
        <v>0</v>
      </c>
      <c r="U15" s="92">
        <f t="shared" si="5"/>
        <v>10</v>
      </c>
      <c r="V15" s="92">
        <f t="shared" si="5"/>
        <v>30</v>
      </c>
      <c r="W15" s="92">
        <f t="shared" si="5"/>
        <v>30</v>
      </c>
      <c r="X15" s="92">
        <f t="shared" si="5"/>
        <v>30</v>
      </c>
      <c r="Y15" s="92">
        <f t="shared" si="5"/>
        <v>15</v>
      </c>
      <c r="Z15" s="92">
        <f t="shared" si="5"/>
        <v>0</v>
      </c>
      <c r="AA15" s="92">
        <f t="shared" si="5"/>
        <v>0</v>
      </c>
      <c r="AB15" s="92">
        <f t="shared" si="5"/>
        <v>3</v>
      </c>
      <c r="AC15" s="92">
        <f t="shared" si="5"/>
        <v>0</v>
      </c>
      <c r="AD15" s="92">
        <f t="shared" si="5"/>
        <v>0</v>
      </c>
      <c r="AE15" s="92">
        <f t="shared" si="5"/>
        <v>30</v>
      </c>
      <c r="AF15" s="92">
        <f t="shared" si="5"/>
        <v>0</v>
      </c>
      <c r="AG15" s="92">
        <f t="shared" si="5"/>
        <v>0</v>
      </c>
      <c r="AH15" s="92">
        <f t="shared" si="5"/>
        <v>0</v>
      </c>
      <c r="AI15" s="92">
        <f t="shared" si="5"/>
        <v>1</v>
      </c>
      <c r="AJ15" s="92">
        <f t="shared" si="5"/>
        <v>0</v>
      </c>
      <c r="AK15" s="92">
        <f t="shared" si="5"/>
        <v>0</v>
      </c>
      <c r="AL15" s="92">
        <f t="shared" si="5"/>
        <v>30</v>
      </c>
      <c r="AM15" s="92">
        <f t="shared" si="5"/>
        <v>0</v>
      </c>
      <c r="AN15" s="92">
        <f t="shared" si="5"/>
        <v>0</v>
      </c>
      <c r="AO15" s="92">
        <f t="shared" si="5"/>
        <v>0</v>
      </c>
      <c r="AP15" s="92">
        <f t="shared" si="5"/>
        <v>1</v>
      </c>
      <c r="AQ15" s="92">
        <f t="shared" si="5"/>
        <v>0</v>
      </c>
      <c r="AR15" s="92">
        <f t="shared" si="5"/>
        <v>0</v>
      </c>
      <c r="AS15" s="92">
        <f t="shared" si="5"/>
        <v>30</v>
      </c>
      <c r="AT15" s="92">
        <f t="shared" si="5"/>
        <v>0</v>
      </c>
      <c r="AU15" s="92">
        <f t="shared" si="5"/>
        <v>0</v>
      </c>
      <c r="AV15" s="92">
        <f t="shared" si="5"/>
        <v>0</v>
      </c>
      <c r="AW15" s="92">
        <f t="shared" si="5"/>
        <v>2</v>
      </c>
      <c r="AX15" s="94"/>
      <c r="AY15" s="94">
        <f>SUM(I15,P15,W15,AD15,AK15,AR15,I26,P26,W26,AD26,AK26,AR26)</f>
        <v>227</v>
      </c>
      <c r="AZ15" s="94" t="s">
        <v>122</v>
      </c>
      <c r="BB15" s="97">
        <f>SUM(E15/C15)</f>
        <v>0.41666666666666669</v>
      </c>
    </row>
    <row r="16" spans="1:54" s="95" customFormat="1" ht="20.100000000000001" customHeight="1" x14ac:dyDescent="0.25">
      <c r="A16" s="185" t="s">
        <v>114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185"/>
      <c r="AS16" s="185"/>
      <c r="AT16" s="185"/>
      <c r="AU16" s="185"/>
      <c r="AV16" s="185"/>
      <c r="AW16" s="185"/>
      <c r="AX16" s="94"/>
      <c r="AY16" s="94"/>
      <c r="AZ16" s="94"/>
    </row>
    <row r="17" spans="1:54" s="95" customFormat="1" ht="20.100000000000001" customHeight="1" x14ac:dyDescent="0.25">
      <c r="A17" s="92">
        <v>7</v>
      </c>
      <c r="B17" s="98" t="s">
        <v>38</v>
      </c>
      <c r="C17" s="92">
        <f>SUM(D17:E17)</f>
        <v>75</v>
      </c>
      <c r="D17" s="92">
        <f>SUM(H17:I17,O17:P17,V17:W17,AC17:AD17,AJ17:AK17,AQ17:AR17)</f>
        <v>40</v>
      </c>
      <c r="E17" s="92">
        <f>SUM(J17:M17,Q17:T17,X17:AA17,AE17:AH17,AL17:AO17,AS17:AV17)</f>
        <v>35</v>
      </c>
      <c r="F17" s="92" t="s">
        <v>28</v>
      </c>
      <c r="G17" s="92">
        <f>SUM(N17,U17,AB17,AI17,AP17,AW17)</f>
        <v>3</v>
      </c>
      <c r="H17" s="92">
        <v>10</v>
      </c>
      <c r="I17" s="92">
        <v>10</v>
      </c>
      <c r="J17" s="92"/>
      <c r="K17" s="92">
        <v>15</v>
      </c>
      <c r="L17" s="92"/>
      <c r="M17" s="92"/>
      <c r="N17" s="92">
        <v>1</v>
      </c>
      <c r="O17" s="92">
        <v>10</v>
      </c>
      <c r="P17" s="92">
        <v>10</v>
      </c>
      <c r="Q17" s="92"/>
      <c r="R17" s="92">
        <v>20</v>
      </c>
      <c r="S17" s="92"/>
      <c r="T17" s="92"/>
      <c r="U17" s="92">
        <v>2</v>
      </c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4"/>
      <c r="AY17" s="94"/>
      <c r="AZ17" s="94"/>
    </row>
    <row r="18" spans="1:54" s="95" customFormat="1" ht="20.100000000000001" customHeight="1" x14ac:dyDescent="0.25">
      <c r="A18" s="92">
        <v>8</v>
      </c>
      <c r="B18" s="98" t="s">
        <v>39</v>
      </c>
      <c r="C18" s="92">
        <f t="shared" ref="C18:C25" si="6">SUM(D18:E18)</f>
        <v>65</v>
      </c>
      <c r="D18" s="92">
        <f t="shared" ref="D18:D25" si="7">SUM(H18:I18,O18:P18,V18:W18,AC18:AD18,AJ18:AK18,AQ18:AR18)</f>
        <v>30</v>
      </c>
      <c r="E18" s="92">
        <f t="shared" ref="E18:E25" si="8">SUM(J18:M18,Q18:T18,X18:AA18,AE18:AH18,AL18:AO18,AS18:AV18)</f>
        <v>35</v>
      </c>
      <c r="F18" s="92" t="s">
        <v>31</v>
      </c>
      <c r="G18" s="92">
        <f t="shared" ref="G18:G25" si="9">SUM(N18,U18,AB18,AI18,AP18,AW18)</f>
        <v>3</v>
      </c>
      <c r="H18" s="92">
        <v>18</v>
      </c>
      <c r="I18" s="92">
        <v>12</v>
      </c>
      <c r="J18" s="92">
        <v>15</v>
      </c>
      <c r="K18" s="92">
        <v>20</v>
      </c>
      <c r="L18" s="92"/>
      <c r="M18" s="92"/>
      <c r="N18" s="92">
        <v>3</v>
      </c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4"/>
      <c r="AY18" s="94"/>
      <c r="AZ18" s="94"/>
    </row>
    <row r="19" spans="1:54" s="95" customFormat="1" ht="20.100000000000001" customHeight="1" x14ac:dyDescent="0.25">
      <c r="A19" s="92">
        <v>9</v>
      </c>
      <c r="B19" s="98" t="s">
        <v>40</v>
      </c>
      <c r="C19" s="92">
        <f t="shared" si="6"/>
        <v>35</v>
      </c>
      <c r="D19" s="92">
        <f t="shared" si="7"/>
        <v>15</v>
      </c>
      <c r="E19" s="92">
        <f t="shared" si="8"/>
        <v>20</v>
      </c>
      <c r="F19" s="92" t="s">
        <v>28</v>
      </c>
      <c r="G19" s="92">
        <f t="shared" si="9"/>
        <v>1</v>
      </c>
      <c r="H19" s="92">
        <v>10</v>
      </c>
      <c r="I19" s="92">
        <v>5</v>
      </c>
      <c r="J19" s="92">
        <v>20</v>
      </c>
      <c r="K19" s="92"/>
      <c r="L19" s="92"/>
      <c r="M19" s="92"/>
      <c r="N19" s="92">
        <v>1</v>
      </c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4"/>
      <c r="AY19" s="94"/>
      <c r="AZ19" s="94"/>
    </row>
    <row r="20" spans="1:54" s="95" customFormat="1" ht="20.100000000000001" customHeight="1" x14ac:dyDescent="0.25">
      <c r="A20" s="92">
        <v>10</v>
      </c>
      <c r="B20" s="141" t="s">
        <v>41</v>
      </c>
      <c r="C20" s="92">
        <f t="shared" si="6"/>
        <v>35</v>
      </c>
      <c r="D20" s="92">
        <f t="shared" si="7"/>
        <v>15</v>
      </c>
      <c r="E20" s="92">
        <f t="shared" si="8"/>
        <v>20</v>
      </c>
      <c r="F20" s="92" t="s">
        <v>31</v>
      </c>
      <c r="G20" s="92">
        <f t="shared" si="9"/>
        <v>1</v>
      </c>
      <c r="H20" s="92"/>
      <c r="I20" s="92"/>
      <c r="J20" s="92"/>
      <c r="K20" s="92"/>
      <c r="L20" s="92"/>
      <c r="M20" s="92"/>
      <c r="N20" s="92"/>
      <c r="O20" s="113">
        <v>10</v>
      </c>
      <c r="P20" s="113">
        <v>5</v>
      </c>
      <c r="Q20" s="113">
        <v>20</v>
      </c>
      <c r="R20" s="113"/>
      <c r="S20" s="113"/>
      <c r="T20" s="113"/>
      <c r="U20" s="113">
        <v>1</v>
      </c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4"/>
      <c r="AY20" s="94"/>
      <c r="AZ20" s="94"/>
    </row>
    <row r="21" spans="1:54" s="95" customFormat="1" ht="20.100000000000001" customHeight="1" x14ac:dyDescent="0.25">
      <c r="A21" s="92">
        <v>11</v>
      </c>
      <c r="B21" s="98" t="s">
        <v>42</v>
      </c>
      <c r="C21" s="92">
        <f t="shared" si="6"/>
        <v>55</v>
      </c>
      <c r="D21" s="92">
        <f t="shared" si="7"/>
        <v>30</v>
      </c>
      <c r="E21" s="92">
        <f t="shared" si="8"/>
        <v>25</v>
      </c>
      <c r="F21" s="92" t="s">
        <v>28</v>
      </c>
      <c r="G21" s="92">
        <f t="shared" si="9"/>
        <v>2</v>
      </c>
      <c r="H21" s="92"/>
      <c r="I21" s="92"/>
      <c r="J21" s="92"/>
      <c r="K21" s="92"/>
      <c r="L21" s="92"/>
      <c r="M21" s="92"/>
      <c r="N21" s="92"/>
      <c r="O21" s="92">
        <v>20</v>
      </c>
      <c r="P21" s="92">
        <v>10</v>
      </c>
      <c r="Q21" s="92"/>
      <c r="R21" s="92">
        <v>25</v>
      </c>
      <c r="S21" s="92"/>
      <c r="T21" s="92"/>
      <c r="U21" s="92">
        <v>2</v>
      </c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4"/>
      <c r="AY21" s="94"/>
      <c r="AZ21" s="94"/>
    </row>
    <row r="22" spans="1:54" s="95" customFormat="1" ht="20.100000000000001" customHeight="1" x14ac:dyDescent="0.25">
      <c r="A22" s="92">
        <v>12</v>
      </c>
      <c r="B22" s="98" t="s">
        <v>43</v>
      </c>
      <c r="C22" s="92">
        <f t="shared" si="6"/>
        <v>40</v>
      </c>
      <c r="D22" s="92">
        <f t="shared" si="7"/>
        <v>20</v>
      </c>
      <c r="E22" s="92">
        <f t="shared" si="8"/>
        <v>20</v>
      </c>
      <c r="F22" s="92" t="s">
        <v>31</v>
      </c>
      <c r="G22" s="92">
        <f t="shared" si="9"/>
        <v>1</v>
      </c>
      <c r="H22" s="92"/>
      <c r="I22" s="92"/>
      <c r="J22" s="92"/>
      <c r="K22" s="92"/>
      <c r="L22" s="92"/>
      <c r="M22" s="92"/>
      <c r="N22" s="92"/>
      <c r="O22" s="92">
        <v>10</v>
      </c>
      <c r="P22" s="92">
        <v>10</v>
      </c>
      <c r="Q22" s="92"/>
      <c r="R22" s="92">
        <v>20</v>
      </c>
      <c r="S22" s="92"/>
      <c r="T22" s="92"/>
      <c r="U22" s="92">
        <v>1</v>
      </c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4"/>
      <c r="AY22" s="94"/>
      <c r="AZ22" s="94"/>
    </row>
    <row r="23" spans="1:54" s="95" customFormat="1" ht="20.100000000000001" customHeight="1" x14ac:dyDescent="0.25">
      <c r="A23" s="92">
        <v>13</v>
      </c>
      <c r="B23" s="99" t="s">
        <v>44</v>
      </c>
      <c r="C23" s="92">
        <f t="shared" si="6"/>
        <v>65</v>
      </c>
      <c r="D23" s="92">
        <f t="shared" si="7"/>
        <v>30</v>
      </c>
      <c r="E23" s="92">
        <f t="shared" si="8"/>
        <v>35</v>
      </c>
      <c r="F23" s="92" t="s">
        <v>31</v>
      </c>
      <c r="G23" s="92">
        <f t="shared" si="9"/>
        <v>3</v>
      </c>
      <c r="H23" s="92">
        <v>20</v>
      </c>
      <c r="I23" s="92"/>
      <c r="J23" s="92">
        <v>15</v>
      </c>
      <c r="K23" s="92"/>
      <c r="L23" s="92"/>
      <c r="M23" s="92"/>
      <c r="N23" s="92">
        <v>2</v>
      </c>
      <c r="O23" s="92">
        <v>10</v>
      </c>
      <c r="P23" s="92"/>
      <c r="Q23" s="92"/>
      <c r="R23" s="92">
        <v>20</v>
      </c>
      <c r="S23" s="92"/>
      <c r="T23" s="92"/>
      <c r="U23" s="92">
        <v>1</v>
      </c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4"/>
      <c r="AY23" s="94"/>
      <c r="AZ23" s="94"/>
    </row>
    <row r="24" spans="1:54" s="103" customFormat="1" ht="20.100000000000001" customHeight="1" x14ac:dyDescent="0.25">
      <c r="A24" s="92">
        <v>14</v>
      </c>
      <c r="B24" s="98" t="s">
        <v>45</v>
      </c>
      <c r="C24" s="92">
        <f t="shared" si="6"/>
        <v>65</v>
      </c>
      <c r="D24" s="92">
        <f t="shared" si="7"/>
        <v>40</v>
      </c>
      <c r="E24" s="92">
        <f t="shared" si="8"/>
        <v>25</v>
      </c>
      <c r="F24" s="100" t="s">
        <v>28</v>
      </c>
      <c r="G24" s="92">
        <f t="shared" si="9"/>
        <v>3</v>
      </c>
      <c r="H24" s="100"/>
      <c r="I24" s="100"/>
      <c r="J24" s="100"/>
      <c r="K24" s="100"/>
      <c r="L24" s="100"/>
      <c r="M24" s="100"/>
      <c r="N24" s="100"/>
      <c r="O24" s="101">
        <v>30</v>
      </c>
      <c r="P24" s="101">
        <v>10</v>
      </c>
      <c r="Q24" s="101"/>
      <c r="R24" s="101">
        <v>25</v>
      </c>
      <c r="S24" s="101"/>
      <c r="T24" s="101"/>
      <c r="U24" s="101">
        <v>3</v>
      </c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0"/>
      <c r="AR24" s="100"/>
      <c r="AS24" s="100"/>
      <c r="AT24" s="100"/>
      <c r="AU24" s="100"/>
      <c r="AV24" s="100"/>
      <c r="AW24" s="100"/>
      <c r="AX24" s="102"/>
      <c r="AY24" s="102"/>
      <c r="AZ24" s="102"/>
    </row>
    <row r="25" spans="1:54" s="95" customFormat="1" ht="20.100000000000001" customHeight="1" x14ac:dyDescent="0.25">
      <c r="A25" s="92">
        <v>15</v>
      </c>
      <c r="B25" s="98" t="s">
        <v>46</v>
      </c>
      <c r="C25" s="92">
        <f t="shared" si="6"/>
        <v>45</v>
      </c>
      <c r="D25" s="92">
        <f t="shared" si="7"/>
        <v>30</v>
      </c>
      <c r="E25" s="92">
        <f t="shared" si="8"/>
        <v>15</v>
      </c>
      <c r="F25" s="92" t="s">
        <v>31</v>
      </c>
      <c r="G25" s="92">
        <f t="shared" si="9"/>
        <v>3</v>
      </c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>
        <v>15</v>
      </c>
      <c r="W25" s="92">
        <v>15</v>
      </c>
      <c r="X25" s="92"/>
      <c r="Y25" s="92">
        <v>15</v>
      </c>
      <c r="Z25" s="92"/>
      <c r="AA25" s="92"/>
      <c r="AB25" s="92">
        <v>3</v>
      </c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4"/>
      <c r="AY25" s="94"/>
      <c r="AZ25" s="94"/>
    </row>
    <row r="26" spans="1:54" s="95" customFormat="1" ht="20.100000000000001" customHeight="1" x14ac:dyDescent="0.25">
      <c r="A26" s="92"/>
      <c r="B26" s="104" t="s">
        <v>116</v>
      </c>
      <c r="C26" s="92">
        <f t="shared" ref="C26:G26" si="10">SUM(C17:C25)</f>
        <v>480</v>
      </c>
      <c r="D26" s="92">
        <f t="shared" si="10"/>
        <v>250</v>
      </c>
      <c r="E26" s="92">
        <f t="shared" si="10"/>
        <v>230</v>
      </c>
      <c r="F26" s="92">
        <f t="shared" si="10"/>
        <v>0</v>
      </c>
      <c r="G26" s="92">
        <f t="shared" si="10"/>
        <v>20</v>
      </c>
      <c r="H26" s="92">
        <f>SUM(H17:H25)</f>
        <v>58</v>
      </c>
      <c r="I26" s="92">
        <f t="shared" ref="I26:AV26" si="11">SUM(I17:I25)</f>
        <v>27</v>
      </c>
      <c r="J26" s="92">
        <f t="shared" si="11"/>
        <v>50</v>
      </c>
      <c r="K26" s="92">
        <f t="shared" si="11"/>
        <v>35</v>
      </c>
      <c r="L26" s="92">
        <f t="shared" si="11"/>
        <v>0</v>
      </c>
      <c r="M26" s="92">
        <f t="shared" si="11"/>
        <v>0</v>
      </c>
      <c r="N26" s="92">
        <f t="shared" si="11"/>
        <v>7</v>
      </c>
      <c r="O26" s="92">
        <f t="shared" si="11"/>
        <v>90</v>
      </c>
      <c r="P26" s="92">
        <f t="shared" si="11"/>
        <v>45</v>
      </c>
      <c r="Q26" s="92">
        <f t="shared" si="11"/>
        <v>20</v>
      </c>
      <c r="R26" s="92">
        <f t="shared" si="11"/>
        <v>110</v>
      </c>
      <c r="S26" s="92">
        <f t="shared" si="11"/>
        <v>0</v>
      </c>
      <c r="T26" s="92">
        <f t="shared" si="11"/>
        <v>0</v>
      </c>
      <c r="U26" s="92">
        <f t="shared" si="11"/>
        <v>10</v>
      </c>
      <c r="V26" s="92">
        <f t="shared" si="11"/>
        <v>15</v>
      </c>
      <c r="W26" s="92">
        <f t="shared" si="11"/>
        <v>15</v>
      </c>
      <c r="X26" s="92">
        <f t="shared" si="11"/>
        <v>0</v>
      </c>
      <c r="Y26" s="92">
        <f t="shared" si="11"/>
        <v>15</v>
      </c>
      <c r="Z26" s="92">
        <f t="shared" si="11"/>
        <v>0</v>
      </c>
      <c r="AA26" s="92">
        <f t="shared" si="11"/>
        <v>0</v>
      </c>
      <c r="AB26" s="92">
        <f t="shared" si="11"/>
        <v>3</v>
      </c>
      <c r="AC26" s="92">
        <f t="shared" si="11"/>
        <v>0</v>
      </c>
      <c r="AD26" s="92">
        <f t="shared" si="11"/>
        <v>0</v>
      </c>
      <c r="AE26" s="92">
        <f t="shared" si="11"/>
        <v>0</v>
      </c>
      <c r="AF26" s="92">
        <f t="shared" si="11"/>
        <v>0</v>
      </c>
      <c r="AG26" s="92">
        <f t="shared" si="11"/>
        <v>0</v>
      </c>
      <c r="AH26" s="92">
        <f t="shared" si="11"/>
        <v>0</v>
      </c>
      <c r="AI26" s="92">
        <f t="shared" si="11"/>
        <v>0</v>
      </c>
      <c r="AJ26" s="92">
        <f t="shared" si="11"/>
        <v>0</v>
      </c>
      <c r="AK26" s="92">
        <f t="shared" si="11"/>
        <v>0</v>
      </c>
      <c r="AL26" s="92">
        <f t="shared" si="11"/>
        <v>0</v>
      </c>
      <c r="AM26" s="92">
        <f t="shared" si="11"/>
        <v>0</v>
      </c>
      <c r="AN26" s="92">
        <f t="shared" si="11"/>
        <v>0</v>
      </c>
      <c r="AO26" s="92">
        <f t="shared" si="11"/>
        <v>0</v>
      </c>
      <c r="AP26" s="92">
        <f t="shared" si="11"/>
        <v>0</v>
      </c>
      <c r="AQ26" s="92">
        <f t="shared" si="11"/>
        <v>0</v>
      </c>
      <c r="AR26" s="92">
        <f t="shared" si="11"/>
        <v>0</v>
      </c>
      <c r="AS26" s="92">
        <f t="shared" si="11"/>
        <v>0</v>
      </c>
      <c r="AT26" s="92">
        <f t="shared" si="11"/>
        <v>0</v>
      </c>
      <c r="AU26" s="92">
        <f t="shared" si="11"/>
        <v>0</v>
      </c>
      <c r="AV26" s="92">
        <f t="shared" si="11"/>
        <v>0</v>
      </c>
      <c r="AW26" s="92">
        <f>SUM(AW17:AW25)</f>
        <v>0</v>
      </c>
      <c r="AX26" s="94"/>
      <c r="AY26" s="94"/>
      <c r="AZ26" s="94" t="s">
        <v>122</v>
      </c>
      <c r="BB26" s="97">
        <f>SUM(E26/C26)</f>
        <v>0.47916666666666669</v>
      </c>
    </row>
    <row r="27" spans="1:54" s="95" customFormat="1" ht="20.100000000000001" customHeight="1" thickBot="1" x14ac:dyDescent="0.3">
      <c r="A27" s="185" t="s">
        <v>117</v>
      </c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5"/>
      <c r="AJ27" s="185"/>
      <c r="AK27" s="185"/>
      <c r="AL27" s="185"/>
      <c r="AM27" s="185"/>
      <c r="AN27" s="185"/>
      <c r="AO27" s="185"/>
      <c r="AP27" s="185"/>
      <c r="AQ27" s="185"/>
      <c r="AR27" s="185"/>
      <c r="AS27" s="185"/>
      <c r="AT27" s="185"/>
      <c r="AU27" s="185"/>
      <c r="AV27" s="185"/>
      <c r="AW27" s="185"/>
      <c r="AX27" s="94"/>
      <c r="AY27" s="94"/>
      <c r="AZ27" s="94"/>
    </row>
    <row r="28" spans="1:54" s="95" customFormat="1" ht="20.100000000000001" customHeight="1" x14ac:dyDescent="0.25">
      <c r="A28" s="92">
        <v>16</v>
      </c>
      <c r="B28" s="98" t="s">
        <v>48</v>
      </c>
      <c r="C28" s="113">
        <f>SUM(D28:E28)</f>
        <v>445</v>
      </c>
      <c r="D28" s="113">
        <f>SUM(H28:I28,O28:P28,V28:W28,AC28:AD28,AJ28:AK28,AQ28:AR28)</f>
        <v>90</v>
      </c>
      <c r="E28" s="113">
        <f>SUM(J28:M28,Q28:T28,X28:AA28,AE28:AH28,AL28:AO28,AS28:AV28)</f>
        <v>355</v>
      </c>
      <c r="F28" s="113" t="s">
        <v>28</v>
      </c>
      <c r="G28" s="113">
        <f>SUM(N28,U28,AB28,AI28,AP28,AW28)</f>
        <v>16</v>
      </c>
      <c r="H28" s="113">
        <v>40</v>
      </c>
      <c r="I28" s="113">
        <v>50</v>
      </c>
      <c r="J28" s="113">
        <v>120</v>
      </c>
      <c r="K28" s="113">
        <v>35</v>
      </c>
      <c r="L28" s="113">
        <v>80</v>
      </c>
      <c r="M28" s="113">
        <v>120</v>
      </c>
      <c r="N28" s="113">
        <v>16</v>
      </c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105" t="s">
        <v>93</v>
      </c>
      <c r="AY28" s="94"/>
      <c r="AZ28" s="94"/>
    </row>
    <row r="29" spans="1:54" s="139" customFormat="1" x14ac:dyDescent="0.25">
      <c r="A29" s="113">
        <v>17</v>
      </c>
      <c r="B29" s="141" t="s">
        <v>135</v>
      </c>
      <c r="C29" s="113">
        <f t="shared" ref="C29:C37" si="12">SUM(D29:E29)</f>
        <v>40</v>
      </c>
      <c r="D29" s="113">
        <f t="shared" ref="D29:D37" si="13">SUM(H29:I29,O29:P29,V29:W29,AC29:AD29,AJ29:AK29,AQ29:AR29)</f>
        <v>20</v>
      </c>
      <c r="E29" s="113">
        <f t="shared" ref="E29:E37" si="14">SUM(J29:M29,Q29:T29,X29:AA29,AE29:AH29,AL29:AO29,AS29:AV29)</f>
        <v>20</v>
      </c>
      <c r="F29" s="113" t="s">
        <v>31</v>
      </c>
      <c r="G29" s="113">
        <f t="shared" ref="G29:G37" si="15">SUM(N29,U29,AB29,AI29,AP29,AW29)</f>
        <v>2</v>
      </c>
      <c r="H29" s="113">
        <v>15</v>
      </c>
      <c r="I29" s="113">
        <v>5</v>
      </c>
      <c r="J29" s="113">
        <v>20</v>
      </c>
      <c r="K29" s="113"/>
      <c r="L29" s="113"/>
      <c r="M29" s="113"/>
      <c r="N29" s="113">
        <v>2</v>
      </c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7">
        <v>2</v>
      </c>
      <c r="AY29" s="138"/>
      <c r="AZ29" s="138"/>
    </row>
    <row r="30" spans="1:54" s="95" customFormat="1" ht="20.100000000000001" customHeight="1" x14ac:dyDescent="0.25">
      <c r="A30" s="92">
        <v>18</v>
      </c>
      <c r="B30" s="98" t="s">
        <v>50</v>
      </c>
      <c r="C30" s="113">
        <f t="shared" si="12"/>
        <v>60</v>
      </c>
      <c r="D30" s="113">
        <f t="shared" si="13"/>
        <v>20</v>
      </c>
      <c r="E30" s="113">
        <f t="shared" si="14"/>
        <v>40</v>
      </c>
      <c r="F30" s="113" t="s">
        <v>28</v>
      </c>
      <c r="G30" s="113">
        <f t="shared" si="15"/>
        <v>2</v>
      </c>
      <c r="H30" s="113"/>
      <c r="I30" s="113"/>
      <c r="J30" s="113"/>
      <c r="K30" s="113"/>
      <c r="L30" s="113"/>
      <c r="M30" s="113"/>
      <c r="N30" s="113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>
        <v>10</v>
      </c>
      <c r="AR30" s="92">
        <v>10</v>
      </c>
      <c r="AS30" s="92">
        <v>15</v>
      </c>
      <c r="AT30" s="92">
        <v>5</v>
      </c>
      <c r="AU30" s="92">
        <v>20</v>
      </c>
      <c r="AV30" s="92"/>
      <c r="AW30" s="92">
        <v>2</v>
      </c>
      <c r="AX30" s="106" t="s">
        <v>111</v>
      </c>
      <c r="AY30" s="94"/>
      <c r="AZ30" s="94"/>
    </row>
    <row r="31" spans="1:54" s="95" customFormat="1" ht="20.100000000000001" customHeight="1" x14ac:dyDescent="0.25">
      <c r="A31" s="92">
        <v>19</v>
      </c>
      <c r="B31" s="98" t="s">
        <v>52</v>
      </c>
      <c r="C31" s="113">
        <f t="shared" si="12"/>
        <v>340</v>
      </c>
      <c r="D31" s="113">
        <f t="shared" si="13"/>
        <v>30</v>
      </c>
      <c r="E31" s="113">
        <f t="shared" si="14"/>
        <v>310</v>
      </c>
      <c r="F31" s="113" t="s">
        <v>28</v>
      </c>
      <c r="G31" s="113">
        <f t="shared" si="15"/>
        <v>14</v>
      </c>
      <c r="H31" s="113"/>
      <c r="I31" s="113"/>
      <c r="J31" s="113"/>
      <c r="K31" s="113"/>
      <c r="L31" s="113"/>
      <c r="M31" s="113"/>
      <c r="N31" s="113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>
        <v>15</v>
      </c>
      <c r="AK31" s="92">
        <v>15</v>
      </c>
      <c r="AL31" s="92">
        <v>15</v>
      </c>
      <c r="AM31" s="92">
        <v>15</v>
      </c>
      <c r="AN31" s="92">
        <v>120</v>
      </c>
      <c r="AO31" s="92">
        <v>160</v>
      </c>
      <c r="AP31" s="92">
        <v>14</v>
      </c>
      <c r="AQ31" s="92"/>
      <c r="AR31" s="92"/>
      <c r="AS31" s="92"/>
      <c r="AT31" s="92"/>
      <c r="AU31" s="92"/>
      <c r="AV31" s="92"/>
      <c r="AW31" s="92"/>
      <c r="AX31" s="106" t="s">
        <v>94</v>
      </c>
      <c r="AY31" s="94"/>
      <c r="AZ31" s="94"/>
    </row>
    <row r="32" spans="1:54" s="139" customFormat="1" x14ac:dyDescent="0.25">
      <c r="A32" s="113">
        <v>20</v>
      </c>
      <c r="B32" s="141" t="s">
        <v>136</v>
      </c>
      <c r="C32" s="113">
        <f t="shared" si="12"/>
        <v>45</v>
      </c>
      <c r="D32" s="113">
        <f t="shared" si="13"/>
        <v>30</v>
      </c>
      <c r="E32" s="113">
        <f t="shared" si="14"/>
        <v>15</v>
      </c>
      <c r="F32" s="113" t="s">
        <v>31</v>
      </c>
      <c r="G32" s="113">
        <f t="shared" si="15"/>
        <v>2</v>
      </c>
      <c r="H32" s="113">
        <v>20</v>
      </c>
      <c r="I32" s="113">
        <v>10</v>
      </c>
      <c r="J32" s="113">
        <v>15</v>
      </c>
      <c r="K32" s="113"/>
      <c r="L32" s="113"/>
      <c r="M32" s="113"/>
      <c r="N32" s="113">
        <v>2</v>
      </c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40">
        <v>2</v>
      </c>
      <c r="AY32" s="138"/>
      <c r="AZ32" s="138"/>
    </row>
    <row r="33" spans="1:54" s="95" customFormat="1" ht="20.100000000000001" customHeight="1" x14ac:dyDescent="0.25">
      <c r="A33" s="92">
        <v>21</v>
      </c>
      <c r="B33" s="98" t="s">
        <v>95</v>
      </c>
      <c r="C33" s="113">
        <f t="shared" si="12"/>
        <v>45</v>
      </c>
      <c r="D33" s="113">
        <f t="shared" si="13"/>
        <v>25</v>
      </c>
      <c r="E33" s="113">
        <f t="shared" si="14"/>
        <v>20</v>
      </c>
      <c r="F33" s="113" t="s">
        <v>31</v>
      </c>
      <c r="G33" s="113">
        <f t="shared" si="15"/>
        <v>2</v>
      </c>
      <c r="H33" s="113"/>
      <c r="I33" s="113"/>
      <c r="J33" s="113"/>
      <c r="K33" s="113"/>
      <c r="L33" s="113"/>
      <c r="M33" s="113"/>
      <c r="N33" s="113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>
        <v>15</v>
      </c>
      <c r="AD33" s="92">
        <v>10</v>
      </c>
      <c r="AE33" s="92">
        <v>20</v>
      </c>
      <c r="AF33" s="92"/>
      <c r="AG33" s="92"/>
      <c r="AH33" s="92"/>
      <c r="AI33" s="92">
        <v>2</v>
      </c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106">
        <v>2</v>
      </c>
      <c r="AY33" s="94"/>
      <c r="AZ33" s="94"/>
    </row>
    <row r="34" spans="1:54" s="95" customFormat="1" ht="20.100000000000001" customHeight="1" x14ac:dyDescent="0.25">
      <c r="A34" s="92">
        <v>22</v>
      </c>
      <c r="B34" s="98" t="s">
        <v>55</v>
      </c>
      <c r="C34" s="113">
        <f t="shared" si="12"/>
        <v>45</v>
      </c>
      <c r="D34" s="113">
        <f t="shared" si="13"/>
        <v>30</v>
      </c>
      <c r="E34" s="113">
        <f t="shared" si="14"/>
        <v>15</v>
      </c>
      <c r="F34" s="113" t="s">
        <v>28</v>
      </c>
      <c r="G34" s="113">
        <f t="shared" si="15"/>
        <v>2</v>
      </c>
      <c r="H34" s="113">
        <v>15</v>
      </c>
      <c r="I34" s="113">
        <v>15</v>
      </c>
      <c r="J34" s="113">
        <v>15</v>
      </c>
      <c r="K34" s="113"/>
      <c r="L34" s="113"/>
      <c r="M34" s="113"/>
      <c r="N34" s="113">
        <v>2</v>
      </c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106">
        <v>2</v>
      </c>
      <c r="AY34" s="94"/>
      <c r="AZ34" s="94"/>
    </row>
    <row r="35" spans="1:54" s="95" customFormat="1" ht="20.100000000000001" customHeight="1" x14ac:dyDescent="0.25">
      <c r="A35" s="92">
        <v>23</v>
      </c>
      <c r="B35" s="98" t="s">
        <v>96</v>
      </c>
      <c r="C35" s="113">
        <f t="shared" si="12"/>
        <v>35</v>
      </c>
      <c r="D35" s="113">
        <f t="shared" si="13"/>
        <v>20</v>
      </c>
      <c r="E35" s="113">
        <f t="shared" si="14"/>
        <v>15</v>
      </c>
      <c r="F35" s="113" t="s">
        <v>31</v>
      </c>
      <c r="G35" s="113">
        <f t="shared" si="15"/>
        <v>1</v>
      </c>
      <c r="H35" s="113"/>
      <c r="I35" s="113"/>
      <c r="J35" s="113"/>
      <c r="K35" s="113"/>
      <c r="L35" s="113"/>
      <c r="M35" s="113"/>
      <c r="N35" s="113"/>
      <c r="O35" s="92"/>
      <c r="P35" s="92"/>
      <c r="Q35" s="92"/>
      <c r="R35" s="92"/>
      <c r="S35" s="92"/>
      <c r="T35" s="92"/>
      <c r="U35" s="92"/>
      <c r="V35" s="92">
        <v>10</v>
      </c>
      <c r="W35" s="92">
        <v>10</v>
      </c>
      <c r="X35" s="92">
        <v>15</v>
      </c>
      <c r="Y35" s="92"/>
      <c r="Z35" s="92"/>
      <c r="AA35" s="92"/>
      <c r="AB35" s="92">
        <v>1</v>
      </c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106">
        <v>1</v>
      </c>
      <c r="AY35" s="94"/>
      <c r="AZ35" s="94"/>
    </row>
    <row r="36" spans="1:54" s="95" customFormat="1" ht="20.100000000000001" customHeight="1" x14ac:dyDescent="0.25">
      <c r="A36" s="92">
        <v>24</v>
      </c>
      <c r="B36" s="98" t="s">
        <v>97</v>
      </c>
      <c r="C36" s="113">
        <f t="shared" si="12"/>
        <v>30</v>
      </c>
      <c r="D36" s="113">
        <f t="shared" si="13"/>
        <v>20</v>
      </c>
      <c r="E36" s="113">
        <f t="shared" si="14"/>
        <v>10</v>
      </c>
      <c r="F36" s="113" t="s">
        <v>31</v>
      </c>
      <c r="G36" s="113">
        <f t="shared" si="15"/>
        <v>1</v>
      </c>
      <c r="H36" s="113"/>
      <c r="I36" s="113"/>
      <c r="J36" s="113"/>
      <c r="K36" s="113"/>
      <c r="L36" s="113"/>
      <c r="M36" s="113"/>
      <c r="N36" s="113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>
        <v>10</v>
      </c>
      <c r="AR36" s="92">
        <v>10</v>
      </c>
      <c r="AS36" s="92">
        <v>10</v>
      </c>
      <c r="AT36" s="92"/>
      <c r="AU36" s="92"/>
      <c r="AV36" s="92"/>
      <c r="AW36" s="92">
        <v>1</v>
      </c>
      <c r="AX36" s="106">
        <v>1</v>
      </c>
      <c r="AY36" s="94"/>
      <c r="AZ36" s="94"/>
    </row>
    <row r="37" spans="1:54" s="95" customFormat="1" ht="33.75" customHeight="1" x14ac:dyDescent="0.25">
      <c r="A37" s="92">
        <v>25</v>
      </c>
      <c r="B37" s="98" t="s">
        <v>118</v>
      </c>
      <c r="C37" s="92">
        <f t="shared" si="12"/>
        <v>30</v>
      </c>
      <c r="D37" s="92">
        <f t="shared" si="13"/>
        <v>10</v>
      </c>
      <c r="E37" s="92">
        <f t="shared" si="14"/>
        <v>20</v>
      </c>
      <c r="F37" s="92" t="s">
        <v>31</v>
      </c>
      <c r="G37" s="92">
        <f t="shared" si="15"/>
        <v>1</v>
      </c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>
        <v>5</v>
      </c>
      <c r="AR37" s="92">
        <v>5</v>
      </c>
      <c r="AS37" s="92">
        <v>20</v>
      </c>
      <c r="AT37" s="92"/>
      <c r="AU37" s="92"/>
      <c r="AV37" s="92"/>
      <c r="AW37" s="92">
        <v>1</v>
      </c>
      <c r="AX37" s="106">
        <v>1</v>
      </c>
      <c r="AY37" s="94"/>
      <c r="AZ37" s="94">
        <f>SUM(I38,P38,W38,AD38,AK38,AR38,I54,P54,W54,AD54,AK54,AR54)</f>
        <v>380</v>
      </c>
    </row>
    <row r="38" spans="1:54" s="95" customFormat="1" ht="20.100000000000001" customHeight="1" x14ac:dyDescent="0.25">
      <c r="A38" s="92"/>
      <c r="B38" s="96" t="s">
        <v>116</v>
      </c>
      <c r="C38" s="92">
        <f t="shared" ref="C38:G38" si="16">SUM(C28:C37)</f>
        <v>1115</v>
      </c>
      <c r="D38" s="92">
        <f t="shared" si="16"/>
        <v>295</v>
      </c>
      <c r="E38" s="92">
        <f t="shared" si="16"/>
        <v>820</v>
      </c>
      <c r="F38" s="92">
        <f t="shared" si="16"/>
        <v>0</v>
      </c>
      <c r="G38" s="92">
        <f t="shared" si="16"/>
        <v>43</v>
      </c>
      <c r="H38" s="92">
        <f>SUM(H28:H37)</f>
        <v>90</v>
      </c>
      <c r="I38" s="92">
        <f t="shared" ref="I38:AV38" si="17">SUM(I28:I37)</f>
        <v>80</v>
      </c>
      <c r="J38" s="92">
        <f t="shared" si="17"/>
        <v>170</v>
      </c>
      <c r="K38" s="92">
        <f t="shared" si="17"/>
        <v>35</v>
      </c>
      <c r="L38" s="92">
        <f t="shared" si="17"/>
        <v>80</v>
      </c>
      <c r="M38" s="92">
        <f t="shared" si="17"/>
        <v>120</v>
      </c>
      <c r="N38" s="92">
        <f t="shared" si="17"/>
        <v>22</v>
      </c>
      <c r="O38" s="92">
        <f t="shared" si="17"/>
        <v>0</v>
      </c>
      <c r="P38" s="92">
        <f t="shared" si="17"/>
        <v>0</v>
      </c>
      <c r="Q38" s="92">
        <f t="shared" si="17"/>
        <v>0</v>
      </c>
      <c r="R38" s="92">
        <f t="shared" si="17"/>
        <v>0</v>
      </c>
      <c r="S38" s="92">
        <f t="shared" si="17"/>
        <v>0</v>
      </c>
      <c r="T38" s="92">
        <f t="shared" si="17"/>
        <v>0</v>
      </c>
      <c r="U38" s="92">
        <f t="shared" si="17"/>
        <v>0</v>
      </c>
      <c r="V38" s="92">
        <f t="shared" si="17"/>
        <v>10</v>
      </c>
      <c r="W38" s="92">
        <f t="shared" si="17"/>
        <v>10</v>
      </c>
      <c r="X38" s="92">
        <f t="shared" si="17"/>
        <v>15</v>
      </c>
      <c r="Y38" s="92">
        <f t="shared" si="17"/>
        <v>0</v>
      </c>
      <c r="Z38" s="92">
        <f t="shared" si="17"/>
        <v>0</v>
      </c>
      <c r="AA38" s="92">
        <f t="shared" si="17"/>
        <v>0</v>
      </c>
      <c r="AB38" s="92">
        <f t="shared" si="17"/>
        <v>1</v>
      </c>
      <c r="AC38" s="92">
        <f t="shared" si="17"/>
        <v>15</v>
      </c>
      <c r="AD38" s="92">
        <f t="shared" si="17"/>
        <v>10</v>
      </c>
      <c r="AE38" s="92">
        <f t="shared" si="17"/>
        <v>20</v>
      </c>
      <c r="AF38" s="92">
        <f t="shared" si="17"/>
        <v>0</v>
      </c>
      <c r="AG38" s="92">
        <f t="shared" si="17"/>
        <v>0</v>
      </c>
      <c r="AH38" s="92">
        <f t="shared" si="17"/>
        <v>0</v>
      </c>
      <c r="AI38" s="92">
        <f t="shared" si="17"/>
        <v>2</v>
      </c>
      <c r="AJ38" s="92">
        <f t="shared" si="17"/>
        <v>15</v>
      </c>
      <c r="AK38" s="92">
        <f t="shared" si="17"/>
        <v>15</v>
      </c>
      <c r="AL38" s="92">
        <f t="shared" si="17"/>
        <v>15</v>
      </c>
      <c r="AM38" s="92">
        <f t="shared" si="17"/>
        <v>15</v>
      </c>
      <c r="AN38" s="92">
        <f t="shared" si="17"/>
        <v>120</v>
      </c>
      <c r="AO38" s="92">
        <f t="shared" si="17"/>
        <v>160</v>
      </c>
      <c r="AP38" s="92">
        <f t="shared" si="17"/>
        <v>14</v>
      </c>
      <c r="AQ38" s="92">
        <f t="shared" si="17"/>
        <v>25</v>
      </c>
      <c r="AR38" s="92">
        <f t="shared" si="17"/>
        <v>25</v>
      </c>
      <c r="AS38" s="92">
        <f t="shared" si="17"/>
        <v>45</v>
      </c>
      <c r="AT38" s="92">
        <f t="shared" si="17"/>
        <v>5</v>
      </c>
      <c r="AU38" s="92">
        <f t="shared" si="17"/>
        <v>20</v>
      </c>
      <c r="AV38" s="92">
        <f t="shared" si="17"/>
        <v>0</v>
      </c>
      <c r="AW38" s="92">
        <f>SUM(AW28:AW37)</f>
        <v>4</v>
      </c>
      <c r="AX38" s="107"/>
      <c r="AY38" s="108">
        <f>SUM(S38+T38+L38+M38+Z38+AA38+AG38+AH38+AN38+AO38+AU38+AV38)</f>
        <v>500</v>
      </c>
      <c r="AZ38" s="94" t="s">
        <v>122</v>
      </c>
      <c r="BB38" s="97">
        <f>SUM(E38/C38)</f>
        <v>0.73542600896860988</v>
      </c>
    </row>
    <row r="39" spans="1:54" s="95" customFormat="1" ht="20.100000000000001" customHeight="1" thickBot="1" x14ac:dyDescent="0.3">
      <c r="A39" s="186" t="s">
        <v>119</v>
      </c>
      <c r="B39" s="186"/>
      <c r="C39" s="186"/>
      <c r="D39" s="186"/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86"/>
      <c r="W39" s="186"/>
      <c r="X39" s="186"/>
      <c r="Y39" s="186"/>
      <c r="Z39" s="186"/>
      <c r="AA39" s="186"/>
      <c r="AB39" s="186"/>
      <c r="AC39" s="186"/>
      <c r="AD39" s="186"/>
      <c r="AE39" s="186"/>
      <c r="AF39" s="186"/>
      <c r="AG39" s="186"/>
      <c r="AH39" s="186"/>
      <c r="AI39" s="186"/>
      <c r="AJ39" s="186"/>
      <c r="AK39" s="186"/>
      <c r="AL39" s="186"/>
      <c r="AM39" s="186"/>
      <c r="AN39" s="186"/>
      <c r="AO39" s="186"/>
      <c r="AP39" s="186"/>
      <c r="AQ39" s="186"/>
      <c r="AR39" s="186"/>
      <c r="AS39" s="186"/>
      <c r="AT39" s="186"/>
      <c r="AU39" s="186"/>
      <c r="AV39" s="186"/>
      <c r="AW39" s="186"/>
      <c r="AX39" s="94"/>
      <c r="AY39" s="94"/>
      <c r="AZ39" s="94"/>
    </row>
    <row r="40" spans="1:54" s="95" customFormat="1" ht="39" customHeight="1" x14ac:dyDescent="0.25">
      <c r="A40" s="92">
        <v>26</v>
      </c>
      <c r="B40" s="142" t="s">
        <v>58</v>
      </c>
      <c r="C40" s="92">
        <f>SUM(D40:E40)</f>
        <v>360</v>
      </c>
      <c r="D40" s="92">
        <f>SUM(H40:I40,O40:P40,V40:W40,AC40:AD40,AJ40:AK40,AQ40:AR40)</f>
        <v>60</v>
      </c>
      <c r="E40" s="92">
        <f>SUM(J40:M40,Q40:T40,X40:AA40,AE40:AH40,AL40:AO40,AS40:AV40)</f>
        <v>300</v>
      </c>
      <c r="F40" s="92" t="s">
        <v>28</v>
      </c>
      <c r="G40" s="92">
        <f>SUM(N40,U40,AB40,AI40,AP40,AW40)</f>
        <v>15</v>
      </c>
      <c r="H40" s="113">
        <v>30</v>
      </c>
      <c r="I40" s="113">
        <v>30</v>
      </c>
      <c r="J40" s="113">
        <v>10</v>
      </c>
      <c r="K40" s="113">
        <v>10</v>
      </c>
      <c r="L40" s="113"/>
      <c r="M40" s="113"/>
      <c r="N40" s="113">
        <v>5</v>
      </c>
      <c r="O40" s="92"/>
      <c r="P40" s="92"/>
      <c r="Q40" s="92"/>
      <c r="R40" s="92"/>
      <c r="S40" s="113">
        <v>120</v>
      </c>
      <c r="T40" s="113">
        <v>160</v>
      </c>
      <c r="U40" s="92">
        <v>10</v>
      </c>
      <c r="V40" s="113"/>
      <c r="W40" s="113"/>
      <c r="X40" s="113"/>
      <c r="Y40" s="113"/>
      <c r="Z40" s="113"/>
      <c r="AA40" s="113"/>
      <c r="AB40" s="113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105" t="s">
        <v>99</v>
      </c>
      <c r="AY40" s="94"/>
      <c r="AZ40" s="94"/>
    </row>
    <row r="41" spans="1:54" s="95" customFormat="1" ht="31.5" customHeight="1" x14ac:dyDescent="0.25">
      <c r="A41" s="92">
        <v>27</v>
      </c>
      <c r="B41" s="98" t="s">
        <v>60</v>
      </c>
      <c r="C41" s="92">
        <f t="shared" ref="C41:C53" si="18">SUM(D41:E41)</f>
        <v>420</v>
      </c>
      <c r="D41" s="92">
        <f t="shared" ref="D41:D53" si="19">SUM(H41:I41,O41:P41,V41:W41,AC41:AD41,AJ41:AK41,AQ41:AR41)</f>
        <v>70</v>
      </c>
      <c r="E41" s="92">
        <f t="shared" ref="E41:E53" si="20">SUM(J41:M41,Q41:T41,X41:AA41,AE41:AH41,AL41:AO41,AS41:AV41)</f>
        <v>350</v>
      </c>
      <c r="F41" s="92" t="s">
        <v>28</v>
      </c>
      <c r="G41" s="92">
        <f t="shared" ref="G41:G53" si="21">SUM(N41,U41,AB41,AI41,AP41,AW41)</f>
        <v>17</v>
      </c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>
        <v>40</v>
      </c>
      <c r="AR41" s="92">
        <v>30</v>
      </c>
      <c r="AS41" s="92">
        <v>15</v>
      </c>
      <c r="AT41" s="92">
        <v>15</v>
      </c>
      <c r="AU41" s="92">
        <v>160</v>
      </c>
      <c r="AV41" s="92">
        <v>160</v>
      </c>
      <c r="AW41" s="92">
        <v>17</v>
      </c>
      <c r="AX41" s="106" t="s">
        <v>100</v>
      </c>
      <c r="AY41" s="94"/>
      <c r="AZ41" s="94"/>
    </row>
    <row r="42" spans="1:54" s="95" customFormat="1" ht="32.25" customHeight="1" x14ac:dyDescent="0.25">
      <c r="A42" s="92">
        <v>28</v>
      </c>
      <c r="B42" s="141" t="s">
        <v>62</v>
      </c>
      <c r="C42" s="92">
        <f t="shared" si="18"/>
        <v>370</v>
      </c>
      <c r="D42" s="92">
        <f t="shared" si="19"/>
        <v>60</v>
      </c>
      <c r="E42" s="92">
        <f t="shared" si="20"/>
        <v>310</v>
      </c>
      <c r="F42" s="92" t="s">
        <v>28</v>
      </c>
      <c r="G42" s="92">
        <f t="shared" si="21"/>
        <v>14</v>
      </c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113">
        <v>30</v>
      </c>
      <c r="W42" s="113">
        <v>30</v>
      </c>
      <c r="X42" s="113">
        <v>15</v>
      </c>
      <c r="Y42" s="113">
        <v>15</v>
      </c>
      <c r="Z42" s="113">
        <v>120</v>
      </c>
      <c r="AA42" s="113">
        <v>160</v>
      </c>
      <c r="AB42" s="113">
        <v>14</v>
      </c>
      <c r="AC42" s="113"/>
      <c r="AD42" s="113"/>
      <c r="AE42" s="113"/>
      <c r="AF42" s="113"/>
      <c r="AG42" s="113"/>
      <c r="AH42" s="113"/>
      <c r="AI42" s="113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106" t="s">
        <v>94</v>
      </c>
      <c r="AY42" s="94"/>
      <c r="AZ42" s="94"/>
    </row>
    <row r="43" spans="1:54" s="95" customFormat="1" ht="54.75" customHeight="1" x14ac:dyDescent="0.25">
      <c r="A43" s="92">
        <v>29</v>
      </c>
      <c r="B43" s="93" t="s">
        <v>64</v>
      </c>
      <c r="C43" s="92">
        <f t="shared" si="18"/>
        <v>195</v>
      </c>
      <c r="D43" s="92">
        <f t="shared" si="19"/>
        <v>45</v>
      </c>
      <c r="E43" s="92">
        <f t="shared" si="20"/>
        <v>150</v>
      </c>
      <c r="F43" s="92" t="s">
        <v>28</v>
      </c>
      <c r="G43" s="92">
        <f t="shared" si="21"/>
        <v>8</v>
      </c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>
        <v>25</v>
      </c>
      <c r="W43" s="92">
        <v>20</v>
      </c>
      <c r="X43" s="92">
        <v>15</v>
      </c>
      <c r="Y43" s="92">
        <v>15</v>
      </c>
      <c r="Z43" s="92">
        <v>80</v>
      </c>
      <c r="AA43" s="92">
        <v>40</v>
      </c>
      <c r="AB43" s="92">
        <v>8</v>
      </c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106" t="s">
        <v>101</v>
      </c>
      <c r="AY43" s="94"/>
      <c r="AZ43" s="94"/>
    </row>
    <row r="44" spans="1:54" s="95" customFormat="1" ht="37.5" customHeight="1" x14ac:dyDescent="0.25">
      <c r="A44" s="92">
        <v>30</v>
      </c>
      <c r="B44" s="98" t="s">
        <v>66</v>
      </c>
      <c r="C44" s="92">
        <f t="shared" si="18"/>
        <v>240</v>
      </c>
      <c r="D44" s="92">
        <f t="shared" si="19"/>
        <v>50</v>
      </c>
      <c r="E44" s="92">
        <f t="shared" si="20"/>
        <v>190</v>
      </c>
      <c r="F44" s="92" t="s">
        <v>28</v>
      </c>
      <c r="G44" s="92">
        <f t="shared" si="21"/>
        <v>10</v>
      </c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>
        <v>15</v>
      </c>
      <c r="W44" s="92">
        <v>10</v>
      </c>
      <c r="X44" s="92">
        <v>15</v>
      </c>
      <c r="Y44" s="92">
        <v>15</v>
      </c>
      <c r="Z44" s="92"/>
      <c r="AA44" s="92"/>
      <c r="AB44" s="92">
        <v>2</v>
      </c>
      <c r="AC44" s="92">
        <v>15</v>
      </c>
      <c r="AD44" s="92">
        <v>10</v>
      </c>
      <c r="AE44" s="92"/>
      <c r="AF44" s="92"/>
      <c r="AG44" s="92">
        <v>80</v>
      </c>
      <c r="AH44" s="92">
        <v>80</v>
      </c>
      <c r="AI44" s="92">
        <v>8</v>
      </c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106" t="s">
        <v>103</v>
      </c>
      <c r="AY44" s="94"/>
      <c r="AZ44" s="94"/>
    </row>
    <row r="45" spans="1:54" s="95" customFormat="1" ht="45" customHeight="1" x14ac:dyDescent="0.25">
      <c r="A45" s="92">
        <v>31</v>
      </c>
      <c r="B45" s="98" t="s">
        <v>104</v>
      </c>
      <c r="C45" s="92">
        <f t="shared" si="18"/>
        <v>230</v>
      </c>
      <c r="D45" s="92">
        <f t="shared" si="19"/>
        <v>40</v>
      </c>
      <c r="E45" s="92">
        <f t="shared" si="20"/>
        <v>190</v>
      </c>
      <c r="F45" s="92" t="s">
        <v>28</v>
      </c>
      <c r="G45" s="92">
        <f t="shared" si="21"/>
        <v>9</v>
      </c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>
        <v>20</v>
      </c>
      <c r="AK45" s="92">
        <v>20</v>
      </c>
      <c r="AL45" s="92">
        <v>15</v>
      </c>
      <c r="AM45" s="92">
        <v>15</v>
      </c>
      <c r="AN45" s="92">
        <v>80</v>
      </c>
      <c r="AO45" s="92">
        <v>80</v>
      </c>
      <c r="AP45" s="92">
        <v>9</v>
      </c>
      <c r="AQ45" s="92"/>
      <c r="AR45" s="92"/>
      <c r="AS45" s="92"/>
      <c r="AT45" s="92"/>
      <c r="AU45" s="92"/>
      <c r="AV45" s="92"/>
      <c r="AW45" s="92"/>
      <c r="AX45" s="106" t="s">
        <v>105</v>
      </c>
      <c r="AY45" s="94"/>
      <c r="AZ45" s="94"/>
    </row>
    <row r="46" spans="1:54" s="95" customFormat="1" ht="27.75" customHeight="1" x14ac:dyDescent="0.25">
      <c r="A46" s="92">
        <v>32</v>
      </c>
      <c r="B46" s="98" t="s">
        <v>120</v>
      </c>
      <c r="C46" s="92">
        <f t="shared" si="18"/>
        <v>115</v>
      </c>
      <c r="D46" s="92">
        <f t="shared" si="19"/>
        <v>20</v>
      </c>
      <c r="E46" s="92">
        <f t="shared" si="20"/>
        <v>95</v>
      </c>
      <c r="F46" s="92" t="s">
        <v>31</v>
      </c>
      <c r="G46" s="92">
        <f t="shared" si="21"/>
        <v>6</v>
      </c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>
        <v>10</v>
      </c>
      <c r="W46" s="92">
        <v>10</v>
      </c>
      <c r="X46" s="92">
        <v>15</v>
      </c>
      <c r="Y46" s="92"/>
      <c r="Z46" s="92">
        <v>40</v>
      </c>
      <c r="AA46" s="92">
        <v>40</v>
      </c>
      <c r="AB46" s="92">
        <v>6</v>
      </c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106" t="s">
        <v>102</v>
      </c>
      <c r="AY46" s="94"/>
      <c r="AZ46" s="94"/>
    </row>
    <row r="47" spans="1:54" s="95" customFormat="1" ht="36.75" customHeight="1" x14ac:dyDescent="0.25">
      <c r="A47" s="92">
        <v>33</v>
      </c>
      <c r="B47" s="98" t="s">
        <v>72</v>
      </c>
      <c r="C47" s="92">
        <f t="shared" si="18"/>
        <v>230</v>
      </c>
      <c r="D47" s="92">
        <f t="shared" si="19"/>
        <v>40</v>
      </c>
      <c r="E47" s="92">
        <f t="shared" si="20"/>
        <v>190</v>
      </c>
      <c r="F47" s="92" t="s">
        <v>28</v>
      </c>
      <c r="G47" s="92">
        <f t="shared" si="21"/>
        <v>9</v>
      </c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>
        <v>20</v>
      </c>
      <c r="AD47" s="92">
        <v>20</v>
      </c>
      <c r="AE47" s="92">
        <v>15</v>
      </c>
      <c r="AF47" s="92">
        <v>15</v>
      </c>
      <c r="AG47" s="92">
        <v>80</v>
      </c>
      <c r="AH47" s="92">
        <v>80</v>
      </c>
      <c r="AI47" s="92">
        <v>9</v>
      </c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106" t="s">
        <v>105</v>
      </c>
      <c r="AY47" s="94"/>
      <c r="AZ47" s="94"/>
    </row>
    <row r="48" spans="1:54" s="95" customFormat="1" ht="26.25" customHeight="1" x14ac:dyDescent="0.25">
      <c r="A48" s="92">
        <v>34</v>
      </c>
      <c r="B48" s="99" t="s">
        <v>73</v>
      </c>
      <c r="C48" s="92">
        <f t="shared" si="18"/>
        <v>225</v>
      </c>
      <c r="D48" s="92">
        <f t="shared" si="19"/>
        <v>35</v>
      </c>
      <c r="E48" s="92">
        <f t="shared" si="20"/>
        <v>190</v>
      </c>
      <c r="F48" s="92" t="s">
        <v>31</v>
      </c>
      <c r="G48" s="92">
        <f t="shared" si="21"/>
        <v>9</v>
      </c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>
        <v>20</v>
      </c>
      <c r="AK48" s="92">
        <v>15</v>
      </c>
      <c r="AL48" s="92">
        <v>15</v>
      </c>
      <c r="AM48" s="92">
        <v>15</v>
      </c>
      <c r="AN48" s="92">
        <v>80</v>
      </c>
      <c r="AO48" s="92"/>
      <c r="AP48" s="92">
        <v>6</v>
      </c>
      <c r="AQ48" s="92"/>
      <c r="AR48" s="92"/>
      <c r="AS48" s="92"/>
      <c r="AT48" s="92"/>
      <c r="AU48" s="92"/>
      <c r="AV48" s="92">
        <v>80</v>
      </c>
      <c r="AW48" s="92">
        <v>3</v>
      </c>
      <c r="AX48" s="106" t="s">
        <v>105</v>
      </c>
      <c r="AY48" s="94"/>
      <c r="AZ48" s="94"/>
    </row>
    <row r="49" spans="1:54" s="95" customFormat="1" ht="26.25" customHeight="1" x14ac:dyDescent="0.25">
      <c r="A49" s="92">
        <v>35</v>
      </c>
      <c r="B49" s="93" t="s">
        <v>74</v>
      </c>
      <c r="C49" s="92">
        <f t="shared" si="18"/>
        <v>135</v>
      </c>
      <c r="D49" s="92">
        <f t="shared" si="19"/>
        <v>30</v>
      </c>
      <c r="E49" s="92">
        <f t="shared" si="20"/>
        <v>105</v>
      </c>
      <c r="F49" s="92" t="s">
        <v>31</v>
      </c>
      <c r="G49" s="92">
        <f t="shared" si="21"/>
        <v>6</v>
      </c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>
        <v>20</v>
      </c>
      <c r="AD49" s="92">
        <v>10</v>
      </c>
      <c r="AE49" s="92">
        <v>10</v>
      </c>
      <c r="AF49" s="92">
        <v>15</v>
      </c>
      <c r="AG49" s="92">
        <v>40</v>
      </c>
      <c r="AH49" s="92">
        <v>40</v>
      </c>
      <c r="AI49" s="92">
        <v>6</v>
      </c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106" t="s">
        <v>107</v>
      </c>
      <c r="AY49" s="94"/>
      <c r="AZ49" s="94"/>
    </row>
    <row r="50" spans="1:54" s="95" customFormat="1" ht="27" customHeight="1" x14ac:dyDescent="0.25">
      <c r="A50" s="92">
        <v>36</v>
      </c>
      <c r="B50" s="93" t="s">
        <v>108</v>
      </c>
      <c r="C50" s="92">
        <f t="shared" si="18"/>
        <v>50</v>
      </c>
      <c r="D50" s="92">
        <f t="shared" si="19"/>
        <v>35</v>
      </c>
      <c r="E50" s="92">
        <f t="shared" si="20"/>
        <v>15</v>
      </c>
      <c r="F50" s="92" t="s">
        <v>28</v>
      </c>
      <c r="G50" s="92">
        <f t="shared" si="21"/>
        <v>2</v>
      </c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>
        <v>20</v>
      </c>
      <c r="AD50" s="92">
        <v>15</v>
      </c>
      <c r="AE50" s="92">
        <v>15</v>
      </c>
      <c r="AF50" s="92"/>
      <c r="AG50" s="92"/>
      <c r="AH50" s="92"/>
      <c r="AI50" s="92">
        <v>2</v>
      </c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109">
        <v>2</v>
      </c>
      <c r="AY50" s="94"/>
      <c r="AZ50" s="94"/>
    </row>
    <row r="51" spans="1:54" s="95" customFormat="1" ht="30" customHeight="1" x14ac:dyDescent="0.25">
      <c r="A51" s="92">
        <v>37</v>
      </c>
      <c r="B51" s="93" t="s">
        <v>106</v>
      </c>
      <c r="C51" s="92">
        <f t="shared" si="18"/>
        <v>40</v>
      </c>
      <c r="D51" s="92">
        <f t="shared" si="19"/>
        <v>25</v>
      </c>
      <c r="E51" s="92">
        <f t="shared" si="20"/>
        <v>15</v>
      </c>
      <c r="F51" s="92" t="s">
        <v>31</v>
      </c>
      <c r="G51" s="92">
        <f t="shared" si="21"/>
        <v>1</v>
      </c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>
        <v>10</v>
      </c>
      <c r="AD51" s="92">
        <v>15</v>
      </c>
      <c r="AE51" s="92">
        <v>15</v>
      </c>
      <c r="AF51" s="92"/>
      <c r="AG51" s="92"/>
      <c r="AH51" s="92"/>
      <c r="AI51" s="92">
        <v>1</v>
      </c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109">
        <v>1</v>
      </c>
      <c r="AY51" s="94"/>
      <c r="AZ51" s="94"/>
    </row>
    <row r="52" spans="1:54" s="95" customFormat="1" ht="27" customHeight="1" x14ac:dyDescent="0.25">
      <c r="A52" s="92">
        <v>38</v>
      </c>
      <c r="B52" s="93" t="s">
        <v>76</v>
      </c>
      <c r="C52" s="92">
        <f t="shared" si="18"/>
        <v>50</v>
      </c>
      <c r="D52" s="92">
        <f t="shared" si="19"/>
        <v>20</v>
      </c>
      <c r="E52" s="92">
        <f t="shared" si="20"/>
        <v>30</v>
      </c>
      <c r="F52" s="92" t="s">
        <v>31</v>
      </c>
      <c r="G52" s="92">
        <f t="shared" si="21"/>
        <v>2</v>
      </c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>
        <v>15</v>
      </c>
      <c r="AD52" s="92">
        <v>5</v>
      </c>
      <c r="AE52" s="92">
        <v>15</v>
      </c>
      <c r="AF52" s="92">
        <v>15</v>
      </c>
      <c r="AG52" s="92"/>
      <c r="AH52" s="92"/>
      <c r="AI52" s="92">
        <v>2</v>
      </c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109">
        <v>2</v>
      </c>
      <c r="AY52" s="94"/>
      <c r="AZ52" s="94"/>
    </row>
    <row r="53" spans="1:54" s="95" customFormat="1" ht="35.25" customHeight="1" thickBot="1" x14ac:dyDescent="0.3">
      <c r="A53" s="92">
        <v>39</v>
      </c>
      <c r="B53" s="93" t="s">
        <v>91</v>
      </c>
      <c r="C53" s="92">
        <f t="shared" si="18"/>
        <v>20</v>
      </c>
      <c r="D53" s="92">
        <f t="shared" si="19"/>
        <v>0</v>
      </c>
      <c r="E53" s="92">
        <f t="shared" si="20"/>
        <v>20</v>
      </c>
      <c r="F53" s="92" t="s">
        <v>28</v>
      </c>
      <c r="G53" s="92">
        <f t="shared" si="21"/>
        <v>5</v>
      </c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>
        <v>20</v>
      </c>
      <c r="AU53" s="92"/>
      <c r="AV53" s="92"/>
      <c r="AW53" s="92">
        <v>5</v>
      </c>
      <c r="AX53" s="110">
        <v>5</v>
      </c>
      <c r="AY53" s="94"/>
      <c r="AZ53" s="94"/>
    </row>
    <row r="54" spans="1:54" s="95" customFormat="1" ht="27" customHeight="1" x14ac:dyDescent="0.25">
      <c r="A54" s="92"/>
      <c r="B54" s="104" t="s">
        <v>116</v>
      </c>
      <c r="C54" s="92">
        <f t="shared" ref="C54:G54" si="22">SUM(C40:C53)</f>
        <v>2680</v>
      </c>
      <c r="D54" s="92">
        <f t="shared" si="22"/>
        <v>530</v>
      </c>
      <c r="E54" s="92">
        <f t="shared" si="22"/>
        <v>2150</v>
      </c>
      <c r="F54" s="92">
        <f t="shared" si="22"/>
        <v>0</v>
      </c>
      <c r="G54" s="92">
        <f t="shared" si="22"/>
        <v>113</v>
      </c>
      <c r="H54" s="92">
        <f>SUM(H40:H53)</f>
        <v>30</v>
      </c>
      <c r="I54" s="92">
        <f t="shared" ref="I54:AW54" si="23">SUM(I40:I53)</f>
        <v>30</v>
      </c>
      <c r="J54" s="92">
        <f t="shared" si="23"/>
        <v>10</v>
      </c>
      <c r="K54" s="92">
        <f t="shared" si="23"/>
        <v>10</v>
      </c>
      <c r="L54" s="92">
        <f t="shared" si="23"/>
        <v>0</v>
      </c>
      <c r="M54" s="92">
        <f t="shared" si="23"/>
        <v>0</v>
      </c>
      <c r="N54" s="92">
        <f t="shared" si="23"/>
        <v>5</v>
      </c>
      <c r="O54" s="92">
        <f t="shared" si="23"/>
        <v>0</v>
      </c>
      <c r="P54" s="92">
        <f t="shared" si="23"/>
        <v>0</v>
      </c>
      <c r="Q54" s="92">
        <f t="shared" si="23"/>
        <v>0</v>
      </c>
      <c r="R54" s="92">
        <f t="shared" si="23"/>
        <v>0</v>
      </c>
      <c r="S54" s="92">
        <f t="shared" si="23"/>
        <v>120</v>
      </c>
      <c r="T54" s="92">
        <f t="shared" si="23"/>
        <v>160</v>
      </c>
      <c r="U54" s="92">
        <f t="shared" si="23"/>
        <v>10</v>
      </c>
      <c r="V54" s="92">
        <f t="shared" si="23"/>
        <v>80</v>
      </c>
      <c r="W54" s="92">
        <f t="shared" si="23"/>
        <v>70</v>
      </c>
      <c r="X54" s="92">
        <f t="shared" si="23"/>
        <v>60</v>
      </c>
      <c r="Y54" s="92">
        <f t="shared" si="23"/>
        <v>45</v>
      </c>
      <c r="Z54" s="92">
        <f t="shared" si="23"/>
        <v>240</v>
      </c>
      <c r="AA54" s="92">
        <f t="shared" si="23"/>
        <v>240</v>
      </c>
      <c r="AB54" s="92">
        <f t="shared" si="23"/>
        <v>30</v>
      </c>
      <c r="AC54" s="92">
        <f t="shared" si="23"/>
        <v>100</v>
      </c>
      <c r="AD54" s="92">
        <f t="shared" si="23"/>
        <v>75</v>
      </c>
      <c r="AE54" s="92">
        <f t="shared" si="23"/>
        <v>70</v>
      </c>
      <c r="AF54" s="92">
        <f t="shared" si="23"/>
        <v>45</v>
      </c>
      <c r="AG54" s="92">
        <f t="shared" si="23"/>
        <v>200</v>
      </c>
      <c r="AH54" s="92">
        <f t="shared" si="23"/>
        <v>200</v>
      </c>
      <c r="AI54" s="92">
        <f t="shared" si="23"/>
        <v>28</v>
      </c>
      <c r="AJ54" s="92">
        <f t="shared" si="23"/>
        <v>40</v>
      </c>
      <c r="AK54" s="92">
        <f t="shared" si="23"/>
        <v>35</v>
      </c>
      <c r="AL54" s="92">
        <f t="shared" si="23"/>
        <v>30</v>
      </c>
      <c r="AM54" s="92">
        <f t="shared" si="23"/>
        <v>30</v>
      </c>
      <c r="AN54" s="92">
        <f t="shared" si="23"/>
        <v>160</v>
      </c>
      <c r="AO54" s="92">
        <f t="shared" si="23"/>
        <v>80</v>
      </c>
      <c r="AP54" s="92">
        <f t="shared" si="23"/>
        <v>15</v>
      </c>
      <c r="AQ54" s="92">
        <f t="shared" si="23"/>
        <v>40</v>
      </c>
      <c r="AR54" s="92">
        <f t="shared" si="23"/>
        <v>30</v>
      </c>
      <c r="AS54" s="92">
        <f t="shared" si="23"/>
        <v>15</v>
      </c>
      <c r="AT54" s="92">
        <f t="shared" si="23"/>
        <v>35</v>
      </c>
      <c r="AU54" s="92">
        <f t="shared" si="23"/>
        <v>160</v>
      </c>
      <c r="AV54" s="92">
        <f t="shared" si="23"/>
        <v>240</v>
      </c>
      <c r="AW54" s="92">
        <f t="shared" si="23"/>
        <v>25</v>
      </c>
      <c r="AX54" s="107"/>
      <c r="AY54" s="108">
        <f>SUM(S54+T54+L54+M54+Z54+AA54+AG54+AH54+AN54+AO54+AU54+AV54)</f>
        <v>1800</v>
      </c>
      <c r="AZ54" s="94" t="s">
        <v>122</v>
      </c>
      <c r="BB54" s="97">
        <f>SUM(E54/C54)</f>
        <v>0.80223880597014929</v>
      </c>
    </row>
    <row r="55" spans="1:54" s="95" customFormat="1" ht="20.100000000000001" customHeight="1" x14ac:dyDescent="0.25">
      <c r="A55" s="187" t="s">
        <v>121</v>
      </c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  <c r="AV55" s="187"/>
      <c r="AW55" s="187"/>
      <c r="AX55" s="94"/>
      <c r="AY55" s="94"/>
      <c r="AZ55" s="94"/>
    </row>
    <row r="56" spans="1:54" s="95" customFormat="1" ht="20.100000000000001" customHeight="1" x14ac:dyDescent="0.25">
      <c r="A56" s="92">
        <v>40</v>
      </c>
      <c r="B56" s="93" t="s">
        <v>78</v>
      </c>
      <c r="C56" s="92">
        <f>SUM(D56:E56)</f>
        <v>10</v>
      </c>
      <c r="D56" s="92">
        <f>SUM(H56:I56,O56:P56,V56:W56,AC56:AD56,AJ56:AK56,AQ56:AR56)</f>
        <v>10</v>
      </c>
      <c r="E56" s="92">
        <f>SUM(J56:M56,Q56:T56,X56:AA56,AE56:AH56,AL56:AO56,AS56:AV56)</f>
        <v>0</v>
      </c>
      <c r="F56" s="92" t="s">
        <v>31</v>
      </c>
      <c r="G56" s="92">
        <f>SUM(N56,U56,AB56,AI56,AP56,AW56)</f>
        <v>0</v>
      </c>
      <c r="H56" s="92">
        <v>10</v>
      </c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4"/>
      <c r="AY56" s="94"/>
      <c r="AZ56" s="94"/>
    </row>
    <row r="57" spans="1:54" s="95" customFormat="1" ht="20.100000000000001" customHeight="1" x14ac:dyDescent="0.25">
      <c r="A57" s="92">
        <v>41</v>
      </c>
      <c r="B57" s="93" t="s">
        <v>81</v>
      </c>
      <c r="C57" s="92">
        <f t="shared" ref="C57:C58" si="24">SUM(D57:E57)</f>
        <v>60</v>
      </c>
      <c r="D57" s="92">
        <f t="shared" ref="D57:D58" si="25">SUM(H57:I57,O57:P57,V57:W57,AC57:AD57,AJ57:AK57,AQ57:AR57)</f>
        <v>0</v>
      </c>
      <c r="E57" s="92">
        <f t="shared" ref="E57:E58" si="26">SUM(J57:M57,Q57:T57,X57:AA57,AE57:AH57,AL57:AO57,AS57:AV57)</f>
        <v>60</v>
      </c>
      <c r="F57" s="92" t="s">
        <v>31</v>
      </c>
      <c r="G57" s="92">
        <f t="shared" ref="G57:G58" si="27">SUM(N57,U57,AB57,AI57,AP57,AW57)</f>
        <v>0</v>
      </c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>
        <v>30</v>
      </c>
      <c r="Y57" s="92"/>
      <c r="Z57" s="92"/>
      <c r="AA57" s="92"/>
      <c r="AB57" s="92"/>
      <c r="AC57" s="92"/>
      <c r="AD57" s="92"/>
      <c r="AE57" s="92">
        <v>30</v>
      </c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4"/>
      <c r="AY57" s="94"/>
      <c r="AZ57" s="94"/>
    </row>
    <row r="58" spans="1:54" s="95" customFormat="1" ht="20.100000000000001" customHeight="1" x14ac:dyDescent="0.25">
      <c r="A58" s="92">
        <v>42</v>
      </c>
      <c r="B58" s="93" t="s">
        <v>123</v>
      </c>
      <c r="C58" s="92">
        <f t="shared" si="24"/>
        <v>2</v>
      </c>
      <c r="D58" s="92">
        <f t="shared" si="25"/>
        <v>2</v>
      </c>
      <c r="E58" s="92">
        <f t="shared" si="26"/>
        <v>0</v>
      </c>
      <c r="F58" s="92" t="s">
        <v>31</v>
      </c>
      <c r="G58" s="92">
        <f t="shared" si="27"/>
        <v>0</v>
      </c>
      <c r="H58" s="92">
        <v>2</v>
      </c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4"/>
      <c r="AY58" s="94"/>
      <c r="AZ58" s="94"/>
    </row>
    <row r="59" spans="1:54" s="95" customFormat="1" ht="20.100000000000001" customHeight="1" x14ac:dyDescent="0.25">
      <c r="A59" s="92"/>
      <c r="B59" s="98"/>
      <c r="C59" s="92">
        <f>SUM(C56:C58)</f>
        <v>72</v>
      </c>
      <c r="D59" s="92">
        <f t="shared" ref="D59:E59" si="28">SUM(D56:D58)</f>
        <v>12</v>
      </c>
      <c r="E59" s="92">
        <f t="shared" si="28"/>
        <v>60</v>
      </c>
      <c r="F59" s="92">
        <f>SUM(F56:F56)</f>
        <v>0</v>
      </c>
      <c r="G59" s="92">
        <f>SUM(G56:G58)</f>
        <v>0</v>
      </c>
      <c r="H59" s="92">
        <f>SUM(H56:H58)</f>
        <v>12</v>
      </c>
      <c r="I59" s="92">
        <f t="shared" ref="I59:AW59" si="29">SUM(I56:I56)</f>
        <v>0</v>
      </c>
      <c r="J59" s="92">
        <f t="shared" si="29"/>
        <v>0</v>
      </c>
      <c r="K59" s="92">
        <f t="shared" si="29"/>
        <v>0</v>
      </c>
      <c r="L59" s="92">
        <f t="shared" si="29"/>
        <v>0</v>
      </c>
      <c r="M59" s="92">
        <f t="shared" si="29"/>
        <v>0</v>
      </c>
      <c r="N59" s="92">
        <f t="shared" si="29"/>
        <v>0</v>
      </c>
      <c r="O59" s="92">
        <f t="shared" si="29"/>
        <v>0</v>
      </c>
      <c r="P59" s="92">
        <f t="shared" si="29"/>
        <v>0</v>
      </c>
      <c r="Q59" s="92">
        <f t="shared" si="29"/>
        <v>0</v>
      </c>
      <c r="R59" s="92">
        <f t="shared" si="29"/>
        <v>0</v>
      </c>
      <c r="S59" s="92">
        <f t="shared" si="29"/>
        <v>0</v>
      </c>
      <c r="T59" s="92">
        <f t="shared" si="29"/>
        <v>0</v>
      </c>
      <c r="U59" s="92">
        <f t="shared" si="29"/>
        <v>0</v>
      </c>
      <c r="V59" s="92">
        <f t="shared" si="29"/>
        <v>0</v>
      </c>
      <c r="W59" s="92">
        <f t="shared" si="29"/>
        <v>0</v>
      </c>
      <c r="X59" s="92">
        <f t="shared" si="29"/>
        <v>0</v>
      </c>
      <c r="Y59" s="92">
        <f t="shared" si="29"/>
        <v>0</v>
      </c>
      <c r="Z59" s="92">
        <f t="shared" si="29"/>
        <v>0</v>
      </c>
      <c r="AA59" s="92">
        <f t="shared" si="29"/>
        <v>0</v>
      </c>
      <c r="AB59" s="92">
        <f t="shared" si="29"/>
        <v>0</v>
      </c>
      <c r="AC59" s="92">
        <f t="shared" si="29"/>
        <v>0</v>
      </c>
      <c r="AD59" s="92">
        <f t="shared" si="29"/>
        <v>0</v>
      </c>
      <c r="AE59" s="92">
        <f t="shared" si="29"/>
        <v>0</v>
      </c>
      <c r="AF59" s="92">
        <f t="shared" si="29"/>
        <v>0</v>
      </c>
      <c r="AG59" s="92">
        <f t="shared" si="29"/>
        <v>0</v>
      </c>
      <c r="AH59" s="92">
        <f t="shared" si="29"/>
        <v>0</v>
      </c>
      <c r="AI59" s="92">
        <f t="shared" si="29"/>
        <v>0</v>
      </c>
      <c r="AJ59" s="92">
        <f t="shared" si="29"/>
        <v>0</v>
      </c>
      <c r="AK59" s="92">
        <f t="shared" si="29"/>
        <v>0</v>
      </c>
      <c r="AL59" s="92">
        <f t="shared" si="29"/>
        <v>0</v>
      </c>
      <c r="AM59" s="92">
        <f t="shared" si="29"/>
        <v>0</v>
      </c>
      <c r="AN59" s="92">
        <f t="shared" si="29"/>
        <v>0</v>
      </c>
      <c r="AO59" s="92">
        <f t="shared" si="29"/>
        <v>0</v>
      </c>
      <c r="AP59" s="92">
        <f t="shared" si="29"/>
        <v>0</v>
      </c>
      <c r="AQ59" s="92">
        <f t="shared" si="29"/>
        <v>0</v>
      </c>
      <c r="AR59" s="92">
        <f t="shared" si="29"/>
        <v>0</v>
      </c>
      <c r="AS59" s="92">
        <f t="shared" si="29"/>
        <v>0</v>
      </c>
      <c r="AT59" s="92">
        <f t="shared" si="29"/>
        <v>0</v>
      </c>
      <c r="AU59" s="92">
        <f t="shared" si="29"/>
        <v>0</v>
      </c>
      <c r="AV59" s="92">
        <f t="shared" si="29"/>
        <v>0</v>
      </c>
      <c r="AW59" s="92">
        <f t="shared" si="29"/>
        <v>0</v>
      </c>
      <c r="AX59" s="94"/>
      <c r="AY59" s="94"/>
      <c r="AZ59" s="94"/>
    </row>
    <row r="60" spans="1:54" s="95" customFormat="1" ht="32.25" customHeight="1" x14ac:dyDescent="0.25">
      <c r="A60" s="180" t="s">
        <v>82</v>
      </c>
      <c r="B60" s="180"/>
      <c r="C60" s="92">
        <f>SUM(C15,C26,C38,C54,C59)</f>
        <v>4827</v>
      </c>
      <c r="D60" s="92">
        <f t="shared" ref="D60:F60" si="30">SUM(D15,D26,D38,D54,D59)</f>
        <v>1367</v>
      </c>
      <c r="E60" s="92">
        <f t="shared" si="30"/>
        <v>3460</v>
      </c>
      <c r="F60" s="92">
        <f t="shared" si="30"/>
        <v>0</v>
      </c>
      <c r="G60" s="92">
        <f>SUM(G15,G26,G38,G54,G59)</f>
        <v>193</v>
      </c>
      <c r="H60" s="92">
        <f>SUM(H15,H26,H38,H54,H59)</f>
        <v>190</v>
      </c>
      <c r="I60" s="92">
        <f t="shared" ref="I60:AW60" si="31">SUM(I15,I26,I38,I54,I59)</f>
        <v>137</v>
      </c>
      <c r="J60" s="92">
        <f t="shared" si="31"/>
        <v>230</v>
      </c>
      <c r="K60" s="92">
        <f t="shared" si="31"/>
        <v>80</v>
      </c>
      <c r="L60" s="92">
        <f t="shared" si="31"/>
        <v>80</v>
      </c>
      <c r="M60" s="92">
        <f t="shared" si="31"/>
        <v>120</v>
      </c>
      <c r="N60" s="92">
        <f t="shared" si="31"/>
        <v>34</v>
      </c>
      <c r="O60" s="92">
        <f t="shared" si="31"/>
        <v>200</v>
      </c>
      <c r="P60" s="92">
        <f t="shared" si="31"/>
        <v>155</v>
      </c>
      <c r="Q60" s="92">
        <f t="shared" si="31"/>
        <v>20</v>
      </c>
      <c r="R60" s="92">
        <f t="shared" si="31"/>
        <v>175</v>
      </c>
      <c r="S60" s="92">
        <f t="shared" si="31"/>
        <v>120</v>
      </c>
      <c r="T60" s="92">
        <f t="shared" si="31"/>
        <v>160</v>
      </c>
      <c r="U60" s="92">
        <f t="shared" si="31"/>
        <v>30</v>
      </c>
      <c r="V60" s="92">
        <f t="shared" si="31"/>
        <v>135</v>
      </c>
      <c r="W60" s="92">
        <f t="shared" si="31"/>
        <v>125</v>
      </c>
      <c r="X60" s="92">
        <f t="shared" si="31"/>
        <v>105</v>
      </c>
      <c r="Y60" s="92">
        <f t="shared" si="31"/>
        <v>75</v>
      </c>
      <c r="Z60" s="92">
        <f t="shared" si="31"/>
        <v>240</v>
      </c>
      <c r="AA60" s="92">
        <f t="shared" si="31"/>
        <v>240</v>
      </c>
      <c r="AB60" s="92">
        <f t="shared" si="31"/>
        <v>37</v>
      </c>
      <c r="AC60" s="92">
        <f t="shared" si="31"/>
        <v>115</v>
      </c>
      <c r="AD60" s="92">
        <f t="shared" si="31"/>
        <v>85</v>
      </c>
      <c r="AE60" s="92">
        <f t="shared" si="31"/>
        <v>120</v>
      </c>
      <c r="AF60" s="92">
        <f t="shared" si="31"/>
        <v>45</v>
      </c>
      <c r="AG60" s="92">
        <f t="shared" si="31"/>
        <v>200</v>
      </c>
      <c r="AH60" s="92">
        <f t="shared" si="31"/>
        <v>200</v>
      </c>
      <c r="AI60" s="92">
        <f t="shared" si="31"/>
        <v>31</v>
      </c>
      <c r="AJ60" s="92">
        <f t="shared" si="31"/>
        <v>55</v>
      </c>
      <c r="AK60" s="92">
        <f t="shared" si="31"/>
        <v>50</v>
      </c>
      <c r="AL60" s="92">
        <f t="shared" si="31"/>
        <v>75</v>
      </c>
      <c r="AM60" s="92">
        <f t="shared" si="31"/>
        <v>45</v>
      </c>
      <c r="AN60" s="92">
        <f t="shared" si="31"/>
        <v>280</v>
      </c>
      <c r="AO60" s="92">
        <f t="shared" si="31"/>
        <v>240</v>
      </c>
      <c r="AP60" s="92">
        <f t="shared" si="31"/>
        <v>30</v>
      </c>
      <c r="AQ60" s="92">
        <f t="shared" si="31"/>
        <v>65</v>
      </c>
      <c r="AR60" s="92">
        <f t="shared" si="31"/>
        <v>55</v>
      </c>
      <c r="AS60" s="92">
        <f t="shared" si="31"/>
        <v>90</v>
      </c>
      <c r="AT60" s="92">
        <f t="shared" si="31"/>
        <v>40</v>
      </c>
      <c r="AU60" s="92">
        <f t="shared" si="31"/>
        <v>180</v>
      </c>
      <c r="AV60" s="92">
        <f t="shared" si="31"/>
        <v>240</v>
      </c>
      <c r="AW60" s="92">
        <f t="shared" si="31"/>
        <v>31</v>
      </c>
      <c r="AX60" s="94"/>
      <c r="AY60" s="94"/>
      <c r="AZ60" s="94" t="s">
        <v>122</v>
      </c>
      <c r="BB60" s="97">
        <f>SUM(E60/C60)</f>
        <v>0.71680132587528489</v>
      </c>
    </row>
    <row r="61" spans="1:54" s="95" customFormat="1" ht="20.100000000000001" customHeight="1" x14ac:dyDescent="0.25">
      <c r="A61" s="190" t="s">
        <v>83</v>
      </c>
      <c r="B61" s="190"/>
      <c r="C61" s="190"/>
      <c r="D61" s="190"/>
      <c r="E61" s="190"/>
      <c r="F61" s="190"/>
      <c r="G61" s="190"/>
      <c r="H61" s="188">
        <f>SUM(H60:M60)</f>
        <v>837</v>
      </c>
      <c r="I61" s="188"/>
      <c r="J61" s="188"/>
      <c r="K61" s="188"/>
      <c r="L61" s="188"/>
      <c r="M61" s="188"/>
      <c r="N61" s="188"/>
      <c r="O61" s="188">
        <f>SUM(O60:T60)</f>
        <v>830</v>
      </c>
      <c r="P61" s="188"/>
      <c r="Q61" s="188"/>
      <c r="R61" s="188"/>
      <c r="S61" s="188"/>
      <c r="T61" s="188"/>
      <c r="U61" s="188"/>
      <c r="V61" s="188">
        <f>SUM(V60:AA60)</f>
        <v>920</v>
      </c>
      <c r="W61" s="188"/>
      <c r="X61" s="188"/>
      <c r="Y61" s="188"/>
      <c r="Z61" s="188"/>
      <c r="AA61" s="188"/>
      <c r="AB61" s="188"/>
      <c r="AC61" s="188">
        <f>SUM(AC60:AH60)</f>
        <v>765</v>
      </c>
      <c r="AD61" s="188"/>
      <c r="AE61" s="188"/>
      <c r="AF61" s="188"/>
      <c r="AG61" s="188"/>
      <c r="AH61" s="188"/>
      <c r="AI61" s="188"/>
      <c r="AJ61" s="188">
        <f>SUM(AJ60:AO60)</f>
        <v>745</v>
      </c>
      <c r="AK61" s="188"/>
      <c r="AL61" s="188"/>
      <c r="AM61" s="188"/>
      <c r="AN61" s="188"/>
      <c r="AO61" s="188"/>
      <c r="AP61" s="188"/>
      <c r="AQ61" s="188">
        <f>SUM(AQ60:AV60)</f>
        <v>670</v>
      </c>
      <c r="AR61" s="188"/>
      <c r="AS61" s="188"/>
      <c r="AT61" s="188"/>
      <c r="AU61" s="188"/>
      <c r="AV61" s="188"/>
      <c r="AW61" s="188"/>
      <c r="AX61" s="94"/>
      <c r="AY61" s="94"/>
      <c r="AZ61" s="94"/>
    </row>
    <row r="62" spans="1:54" s="95" customFormat="1" ht="20.100000000000001" customHeight="1" x14ac:dyDescent="0.25">
      <c r="A62" s="189" t="s">
        <v>84</v>
      </c>
      <c r="B62" s="189"/>
      <c r="C62" s="189"/>
      <c r="D62" s="189"/>
      <c r="E62" s="189"/>
      <c r="F62" s="189"/>
      <c r="G62" s="189"/>
      <c r="H62" s="188">
        <f>SUM(H61:U61,H59,H54,H38,H26,H15)</f>
        <v>1857</v>
      </c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>
        <f>SUM(V61:AI61,V59,V54,V38,V26,V15)</f>
        <v>1820</v>
      </c>
      <c r="W62" s="188"/>
      <c r="X62" s="188"/>
      <c r="Y62" s="188"/>
      <c r="Z62" s="188"/>
      <c r="AA62" s="188"/>
      <c r="AB62" s="188"/>
      <c r="AC62" s="188"/>
      <c r="AD62" s="188"/>
      <c r="AE62" s="188"/>
      <c r="AF62" s="188"/>
      <c r="AG62" s="188"/>
      <c r="AH62" s="188"/>
      <c r="AI62" s="188"/>
      <c r="AJ62" s="188">
        <f>SUM(AJ61:AW61,AJ59,AJ54,AJ38,AJ26,AJ15)</f>
        <v>1470</v>
      </c>
      <c r="AK62" s="188"/>
      <c r="AL62" s="188"/>
      <c r="AM62" s="188"/>
      <c r="AN62" s="188"/>
      <c r="AO62" s="188"/>
      <c r="AP62" s="188"/>
      <c r="AQ62" s="188"/>
      <c r="AR62" s="188"/>
      <c r="AS62" s="188"/>
      <c r="AT62" s="188"/>
      <c r="AU62" s="188"/>
      <c r="AV62" s="188"/>
      <c r="AW62" s="188"/>
      <c r="AX62" s="94"/>
      <c r="AY62" s="94"/>
      <c r="AZ62" s="94"/>
    </row>
    <row r="63" spans="1:54" s="95" customFormat="1" ht="20.100000000000001" customHeight="1" x14ac:dyDescent="0.25">
      <c r="A63" s="189" t="s">
        <v>85</v>
      </c>
      <c r="B63" s="189"/>
      <c r="C63" s="189"/>
      <c r="D63" s="189"/>
      <c r="E63" s="189"/>
      <c r="F63" s="189"/>
      <c r="G63" s="189"/>
      <c r="H63" s="188">
        <v>3</v>
      </c>
      <c r="I63" s="188"/>
      <c r="J63" s="188"/>
      <c r="K63" s="188"/>
      <c r="L63" s="188"/>
      <c r="M63" s="188"/>
      <c r="N63" s="188"/>
      <c r="O63" s="188">
        <v>5</v>
      </c>
      <c r="P63" s="188"/>
      <c r="Q63" s="188"/>
      <c r="R63" s="188"/>
      <c r="S63" s="188"/>
      <c r="T63" s="188"/>
      <c r="U63" s="188"/>
      <c r="V63" s="188">
        <v>4</v>
      </c>
      <c r="W63" s="188"/>
      <c r="X63" s="188"/>
      <c r="Y63" s="188"/>
      <c r="Z63" s="188"/>
      <c r="AA63" s="188"/>
      <c r="AB63" s="188"/>
      <c r="AC63" s="188">
        <v>3</v>
      </c>
      <c r="AD63" s="188"/>
      <c r="AE63" s="188"/>
      <c r="AF63" s="188"/>
      <c r="AG63" s="188"/>
      <c r="AH63" s="188"/>
      <c r="AI63" s="188"/>
      <c r="AJ63" s="188">
        <v>2</v>
      </c>
      <c r="AK63" s="188"/>
      <c r="AL63" s="188"/>
      <c r="AM63" s="188"/>
      <c r="AN63" s="188"/>
      <c r="AO63" s="188"/>
      <c r="AP63" s="188"/>
      <c r="AQ63" s="188">
        <v>3</v>
      </c>
      <c r="AR63" s="188"/>
      <c r="AS63" s="188"/>
      <c r="AT63" s="188"/>
      <c r="AU63" s="188"/>
      <c r="AV63" s="188"/>
      <c r="AW63" s="188"/>
      <c r="AX63" s="94"/>
      <c r="AY63" s="94"/>
      <c r="AZ63" s="94"/>
    </row>
    <row r="64" spans="1:54" s="95" customFormat="1" ht="20.100000000000001" customHeight="1" x14ac:dyDescent="0.25">
      <c r="A64" s="189" t="s">
        <v>124</v>
      </c>
      <c r="B64" s="189"/>
      <c r="C64" s="188" t="s">
        <v>126</v>
      </c>
      <c r="D64" s="188"/>
      <c r="E64" s="188"/>
      <c r="F64" s="188"/>
      <c r="G64" s="111">
        <f>SUM(H64:AW64)</f>
        <v>1100</v>
      </c>
      <c r="H64" s="112"/>
      <c r="I64" s="112"/>
      <c r="J64" s="112"/>
      <c r="K64" s="112"/>
      <c r="L64" s="112">
        <f>SUM(L60)</f>
        <v>80</v>
      </c>
      <c r="M64" s="112"/>
      <c r="N64" s="112"/>
      <c r="O64" s="112"/>
      <c r="P64" s="112"/>
      <c r="Q64" s="112"/>
      <c r="R64" s="112"/>
      <c r="S64" s="112">
        <f>SUM(S60)</f>
        <v>120</v>
      </c>
      <c r="T64" s="112"/>
      <c r="U64" s="112"/>
      <c r="V64" s="112"/>
      <c r="W64" s="112"/>
      <c r="X64" s="112"/>
      <c r="Y64" s="112"/>
      <c r="Z64" s="112">
        <f>SUM(Z60)</f>
        <v>240</v>
      </c>
      <c r="AA64" s="112"/>
      <c r="AB64" s="112"/>
      <c r="AC64" s="112"/>
      <c r="AD64" s="112"/>
      <c r="AE64" s="112"/>
      <c r="AF64" s="112"/>
      <c r="AG64" s="112">
        <f>SUM(AG60)</f>
        <v>200</v>
      </c>
      <c r="AH64" s="112"/>
      <c r="AI64" s="112"/>
      <c r="AJ64" s="112"/>
      <c r="AK64" s="112"/>
      <c r="AL64" s="112"/>
      <c r="AM64" s="112"/>
      <c r="AN64" s="112">
        <f>SUM(AN60)</f>
        <v>280</v>
      </c>
      <c r="AO64" s="112"/>
      <c r="AP64" s="112"/>
      <c r="AQ64" s="112"/>
      <c r="AR64" s="112"/>
      <c r="AS64" s="112"/>
      <c r="AT64" s="112"/>
      <c r="AU64" s="112">
        <f>SUM(AU60)</f>
        <v>180</v>
      </c>
      <c r="AV64" s="112"/>
      <c r="AW64" s="112"/>
      <c r="AX64" s="94"/>
      <c r="AY64" s="94"/>
      <c r="AZ64" s="94"/>
    </row>
    <row r="65" spans="1:52" s="95" customFormat="1" x14ac:dyDescent="0.25">
      <c r="A65" s="189" t="s">
        <v>125</v>
      </c>
      <c r="B65" s="189"/>
      <c r="C65" s="191" t="s">
        <v>126</v>
      </c>
      <c r="D65" s="192"/>
      <c r="E65" s="192"/>
      <c r="F65" s="193"/>
      <c r="G65" s="111">
        <f>SUM(H65:AW65)</f>
        <v>1200</v>
      </c>
      <c r="H65" s="112"/>
      <c r="I65" s="112"/>
      <c r="J65" s="112"/>
      <c r="K65" s="112"/>
      <c r="L65" s="112"/>
      <c r="M65" s="112">
        <f>SUM(M60)</f>
        <v>120</v>
      </c>
      <c r="N65" s="112"/>
      <c r="O65" s="112"/>
      <c r="P65" s="112"/>
      <c r="Q65" s="112"/>
      <c r="R65" s="112"/>
      <c r="S65" s="112"/>
      <c r="T65" s="112">
        <f>SUM(T60)</f>
        <v>160</v>
      </c>
      <c r="U65" s="112"/>
      <c r="V65" s="112"/>
      <c r="W65" s="112"/>
      <c r="X65" s="112"/>
      <c r="Y65" s="112"/>
      <c r="Z65" s="112"/>
      <c r="AA65" s="112">
        <f>SUM(AA60)</f>
        <v>240</v>
      </c>
      <c r="AB65" s="112"/>
      <c r="AC65" s="112"/>
      <c r="AD65" s="112"/>
      <c r="AE65" s="112"/>
      <c r="AF65" s="112"/>
      <c r="AG65" s="112"/>
      <c r="AH65" s="112">
        <f>SUM(AH60)</f>
        <v>200</v>
      </c>
      <c r="AI65" s="112"/>
      <c r="AJ65" s="112"/>
      <c r="AK65" s="112"/>
      <c r="AL65" s="112"/>
      <c r="AM65" s="112"/>
      <c r="AN65" s="112"/>
      <c r="AO65" s="112">
        <f>SUM(AO60)</f>
        <v>240</v>
      </c>
      <c r="AP65" s="112"/>
      <c r="AQ65" s="112"/>
      <c r="AR65" s="112"/>
      <c r="AS65" s="112"/>
      <c r="AT65" s="112"/>
      <c r="AU65" s="112"/>
      <c r="AV65" s="112">
        <f>SUM(AV60)</f>
        <v>240</v>
      </c>
      <c r="AW65" s="112"/>
      <c r="AX65" s="94"/>
      <c r="AY65" s="94"/>
      <c r="AZ65" s="94"/>
    </row>
    <row r="66" spans="1:52" s="14" customFormat="1" x14ac:dyDescent="0.25">
      <c r="A66" s="79"/>
      <c r="B66" s="79"/>
      <c r="C66" s="79"/>
      <c r="D66" s="79"/>
      <c r="E66" s="79"/>
      <c r="F66" s="79"/>
      <c r="G66" s="79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50"/>
      <c r="AY66" s="50"/>
      <c r="AZ66" s="50"/>
    </row>
    <row r="67" spans="1:52" s="14" customFormat="1" x14ac:dyDescent="0.25">
      <c r="A67" s="79"/>
      <c r="B67" s="79"/>
      <c r="C67" s="79"/>
      <c r="D67" s="79"/>
      <c r="E67" s="79"/>
      <c r="F67" s="79"/>
      <c r="G67" s="79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50"/>
      <c r="AY67" s="50"/>
      <c r="AZ67" s="50"/>
    </row>
    <row r="68" spans="1:52" s="18" customFormat="1" x14ac:dyDescent="0.25">
      <c r="A68" s="55"/>
      <c r="B68" s="44" t="s">
        <v>98</v>
      </c>
      <c r="C68" s="9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9"/>
      <c r="AT68" s="9"/>
      <c r="AU68" s="75"/>
      <c r="AV68" s="75"/>
      <c r="AW68" s="9"/>
      <c r="AX68" s="68"/>
      <c r="AY68" s="68">
        <f>SUM(H60,O60,V60,AC60,AJ60,AQ60)</f>
        <v>760</v>
      </c>
      <c r="AZ68" s="68"/>
    </row>
    <row r="69" spans="1:52" s="18" customFormat="1" x14ac:dyDescent="0.25">
      <c r="A69" s="55"/>
      <c r="B69" s="44" t="s">
        <v>87</v>
      </c>
      <c r="C69" s="9"/>
      <c r="D69" s="9"/>
      <c r="E69" s="9"/>
      <c r="F69" s="9"/>
      <c r="G69" s="9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9"/>
      <c r="AT69" s="9"/>
      <c r="AU69" s="75"/>
      <c r="AV69" s="75"/>
      <c r="AW69" s="9"/>
      <c r="AX69" s="68"/>
      <c r="AY69" s="68"/>
      <c r="AZ69" s="68"/>
    </row>
    <row r="70" spans="1:52" x14ac:dyDescent="0.25">
      <c r="A70" s="55"/>
      <c r="B70" s="44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56"/>
      <c r="AT70" s="56"/>
      <c r="AU70" s="75"/>
      <c r="AV70" s="75"/>
      <c r="AW70" s="56"/>
    </row>
    <row r="71" spans="1:52" x14ac:dyDescent="0.25">
      <c r="A71" s="55"/>
      <c r="B71" s="44"/>
      <c r="C71" s="75"/>
      <c r="D71" s="75"/>
      <c r="E71" s="75"/>
      <c r="F71" s="75"/>
      <c r="G71" s="75"/>
      <c r="H71" s="75" t="s">
        <v>128</v>
      </c>
      <c r="I71" s="75"/>
      <c r="J71" s="75"/>
      <c r="K71" s="75"/>
      <c r="L71" s="75"/>
      <c r="M71" s="75"/>
      <c r="N71" s="75"/>
      <c r="O71" s="75" t="s">
        <v>129</v>
      </c>
      <c r="P71" s="75"/>
      <c r="Q71" s="75"/>
      <c r="R71" s="75"/>
      <c r="S71" s="75"/>
      <c r="T71" s="75"/>
      <c r="U71" s="75"/>
      <c r="V71" s="75" t="s">
        <v>130</v>
      </c>
      <c r="W71" s="75"/>
      <c r="X71" s="75"/>
      <c r="Y71" s="75"/>
      <c r="Z71" s="75"/>
      <c r="AA71" s="75"/>
      <c r="AB71" s="75"/>
      <c r="AC71" s="75" t="s">
        <v>131</v>
      </c>
      <c r="AD71" s="75"/>
      <c r="AE71" s="75"/>
      <c r="AF71" s="75"/>
      <c r="AG71" s="75"/>
      <c r="AH71" s="75"/>
      <c r="AI71" s="75"/>
      <c r="AJ71" s="75" t="s">
        <v>132</v>
      </c>
      <c r="AK71" s="75"/>
      <c r="AL71" s="75"/>
      <c r="AM71" s="75"/>
      <c r="AN71" s="75"/>
      <c r="AO71" s="75"/>
      <c r="AP71" s="75"/>
      <c r="AQ71" s="75" t="s">
        <v>133</v>
      </c>
      <c r="AR71" s="75"/>
      <c r="AS71" s="56"/>
      <c r="AT71" s="56"/>
      <c r="AU71" s="75"/>
      <c r="AV71" s="75"/>
      <c r="AW71" s="56"/>
    </row>
    <row r="72" spans="1:52" x14ac:dyDescent="0.25">
      <c r="A72" s="55"/>
      <c r="B72" s="44"/>
      <c r="C72" s="79" t="s">
        <v>127</v>
      </c>
      <c r="D72" s="75"/>
      <c r="E72" s="75"/>
      <c r="F72" s="75"/>
      <c r="G72" s="75"/>
      <c r="H72" s="75">
        <f>SUM(H60+J60+K60+80)</f>
        <v>580</v>
      </c>
      <c r="I72" s="75"/>
      <c r="J72" s="75"/>
      <c r="K72" s="75"/>
      <c r="L72" s="75"/>
      <c r="M72" s="75"/>
      <c r="N72" s="75"/>
      <c r="O72" s="75">
        <f>SUM(O60+Q60+R60)</f>
        <v>395</v>
      </c>
      <c r="P72" s="75"/>
      <c r="Q72" s="75"/>
      <c r="R72" s="75"/>
      <c r="S72" s="75"/>
      <c r="T72" s="75"/>
      <c r="U72" s="9"/>
      <c r="V72" s="9">
        <f>SUM(V60+X60+Y60)</f>
        <v>315</v>
      </c>
      <c r="W72" s="9"/>
      <c r="X72" s="9"/>
      <c r="Y72" s="75"/>
      <c r="Z72" s="75"/>
      <c r="AA72" s="75"/>
      <c r="AB72" s="75"/>
      <c r="AC72" s="75">
        <f>SUM(AC60+AE60+AF60)</f>
        <v>280</v>
      </c>
      <c r="AD72" s="75"/>
      <c r="AE72" s="75"/>
      <c r="AF72" s="75"/>
      <c r="AG72" s="75"/>
      <c r="AH72" s="75"/>
      <c r="AI72" s="75"/>
      <c r="AJ72" s="75">
        <f>SUM(AJ60+AL60+AM60)</f>
        <v>175</v>
      </c>
      <c r="AK72" s="75"/>
      <c r="AL72" s="75"/>
      <c r="AM72" s="75"/>
      <c r="AN72" s="75"/>
      <c r="AO72" s="75"/>
      <c r="AP72" s="75"/>
      <c r="AQ72" s="75">
        <f>SUM(AQ60+AS60+AT60)</f>
        <v>195</v>
      </c>
      <c r="AR72" s="75"/>
      <c r="AS72" s="56"/>
      <c r="AT72" s="56"/>
      <c r="AU72" s="75"/>
      <c r="AV72" s="75"/>
      <c r="AW72" s="56"/>
    </row>
    <row r="73" spans="1:52" x14ac:dyDescent="0.25">
      <c r="A73" s="55"/>
      <c r="B73" s="44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75"/>
      <c r="AO73" s="75"/>
      <c r="AP73" s="75"/>
      <c r="AQ73" s="75"/>
      <c r="AR73" s="75"/>
      <c r="AS73" s="56"/>
      <c r="AT73" s="56"/>
      <c r="AU73" s="75"/>
      <c r="AV73" s="75"/>
      <c r="AW73" s="56"/>
    </row>
    <row r="74" spans="1:52" x14ac:dyDescent="0.25">
      <c r="A74" s="55"/>
      <c r="B74" s="44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56"/>
      <c r="AT74" s="56"/>
      <c r="AU74" s="75"/>
      <c r="AV74" s="75"/>
      <c r="AW74" s="56"/>
    </row>
    <row r="75" spans="1:52" x14ac:dyDescent="0.25">
      <c r="A75" s="55"/>
      <c r="B75" s="57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56"/>
      <c r="AT75" s="56"/>
      <c r="AU75" s="75"/>
      <c r="AV75" s="75"/>
      <c r="AW75" s="56"/>
    </row>
    <row r="76" spans="1:52" x14ac:dyDescent="0.25">
      <c r="A76" s="55"/>
      <c r="B76" s="57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56"/>
      <c r="AT76" s="56"/>
      <c r="AU76" s="75"/>
      <c r="AV76" s="75"/>
      <c r="AW76" s="56"/>
    </row>
    <row r="77" spans="1:52" x14ac:dyDescent="0.25">
      <c r="A77" s="55"/>
      <c r="B77" s="44"/>
      <c r="C77" s="75"/>
      <c r="D77" s="75"/>
      <c r="E77" s="75"/>
      <c r="F77" s="75"/>
      <c r="G77" s="75"/>
      <c r="H77" s="75"/>
      <c r="I77" s="79" t="s">
        <v>7</v>
      </c>
      <c r="J77" s="75"/>
      <c r="K77" s="75"/>
      <c r="L77" s="75">
        <f>SUM(H60+O60+V60+AC60+AJ60+AQ60)</f>
        <v>760</v>
      </c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56"/>
      <c r="AT77" s="56"/>
      <c r="AU77" s="75"/>
      <c r="AV77" s="75"/>
      <c r="AW77" s="56"/>
    </row>
    <row r="78" spans="1:52" x14ac:dyDescent="0.25">
      <c r="A78" s="55"/>
      <c r="B78" s="57"/>
      <c r="C78" s="75"/>
      <c r="D78" s="75"/>
      <c r="E78" s="75"/>
      <c r="F78" s="75"/>
      <c r="G78" s="75"/>
      <c r="H78" s="75"/>
      <c r="I78" s="79" t="s">
        <v>21</v>
      </c>
      <c r="J78" s="75"/>
      <c r="K78" s="75"/>
      <c r="L78" s="75">
        <f>SUM(I60+P60+W60+AD60+AK60+AR60)</f>
        <v>607</v>
      </c>
      <c r="M78" s="86">
        <f>SUM(L78/L77)</f>
        <v>0.79868421052631577</v>
      </c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56"/>
      <c r="AT78" s="56"/>
      <c r="AU78" s="75"/>
      <c r="AV78" s="75"/>
      <c r="AW78" s="56"/>
    </row>
    <row r="79" spans="1:52" x14ac:dyDescent="0.25">
      <c r="A79" s="55"/>
      <c r="B79" s="44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56"/>
      <c r="AT79" s="56"/>
      <c r="AU79" s="75"/>
      <c r="AV79" s="75"/>
      <c r="AW79" s="56"/>
    </row>
    <row r="80" spans="1:52" x14ac:dyDescent="0.25">
      <c r="A80" s="55"/>
      <c r="B80" s="44"/>
      <c r="C80" s="58"/>
      <c r="D80" s="56"/>
      <c r="E80" s="56"/>
      <c r="F80" s="59"/>
      <c r="G80" s="59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</row>
    <row r="91" spans="3:7" s="1" customFormat="1" x14ac:dyDescent="0.25">
      <c r="C91" s="45"/>
      <c r="D91" s="45"/>
      <c r="E91" s="45"/>
      <c r="F91" s="45"/>
      <c r="G91" s="45"/>
    </row>
    <row r="92" spans="3:7" s="1" customFormat="1" x14ac:dyDescent="0.25">
      <c r="C92" s="45"/>
      <c r="D92" s="45"/>
      <c r="E92" s="45"/>
      <c r="F92" s="45"/>
      <c r="G92" s="45"/>
    </row>
    <row r="93" spans="3:7" s="1" customFormat="1" x14ac:dyDescent="0.25">
      <c r="C93" s="45"/>
      <c r="D93" s="45"/>
      <c r="E93" s="45"/>
      <c r="F93" s="45"/>
      <c r="G93" s="45"/>
    </row>
    <row r="94" spans="3:7" s="1" customFormat="1" x14ac:dyDescent="0.25">
      <c r="C94" s="45"/>
      <c r="D94" s="45"/>
      <c r="E94" s="45"/>
      <c r="F94" s="45"/>
      <c r="G94" s="45"/>
    </row>
    <row r="95" spans="3:7" s="1" customFormat="1" x14ac:dyDescent="0.25">
      <c r="C95" s="45"/>
      <c r="D95" s="45"/>
      <c r="E95" s="45"/>
      <c r="F95" s="45"/>
      <c r="G95" s="45"/>
    </row>
    <row r="96" spans="3:7" s="1" customFormat="1" x14ac:dyDescent="0.25">
      <c r="C96" s="45"/>
      <c r="D96" s="45"/>
      <c r="E96" s="45"/>
      <c r="F96" s="45"/>
      <c r="G96" s="45"/>
    </row>
    <row r="97" spans="3:7" s="1" customFormat="1" x14ac:dyDescent="0.25">
      <c r="C97" s="45"/>
      <c r="D97" s="45"/>
      <c r="E97" s="45"/>
      <c r="F97" s="45"/>
      <c r="G97" s="45"/>
    </row>
    <row r="98" spans="3:7" s="1" customFormat="1" x14ac:dyDescent="0.25">
      <c r="C98" s="45"/>
      <c r="D98" s="45"/>
      <c r="E98" s="45"/>
      <c r="F98" s="45"/>
      <c r="G98" s="45"/>
    </row>
    <row r="99" spans="3:7" s="1" customFormat="1" x14ac:dyDescent="0.25">
      <c r="C99" s="45"/>
      <c r="D99" s="45"/>
      <c r="E99" s="45"/>
      <c r="F99" s="45"/>
      <c r="G99" s="45"/>
    </row>
    <row r="100" spans="3:7" s="1" customFormat="1" x14ac:dyDescent="0.25">
      <c r="C100" s="45"/>
      <c r="D100" s="45"/>
      <c r="E100" s="45"/>
      <c r="F100" s="45"/>
      <c r="G100" s="45"/>
    </row>
    <row r="101" spans="3:7" s="1" customFormat="1" x14ac:dyDescent="0.25">
      <c r="C101" s="45"/>
      <c r="D101" s="45"/>
      <c r="E101" s="45"/>
      <c r="F101" s="45"/>
      <c r="G101" s="45"/>
    </row>
    <row r="102" spans="3:7" s="1" customFormat="1" x14ac:dyDescent="0.25">
      <c r="C102" s="45"/>
      <c r="D102" s="45"/>
      <c r="E102" s="45"/>
      <c r="F102" s="45"/>
      <c r="G102" s="45"/>
    </row>
    <row r="103" spans="3:7" s="1" customFormat="1" x14ac:dyDescent="0.25">
      <c r="C103" s="45"/>
      <c r="D103" s="45"/>
      <c r="E103" s="45"/>
      <c r="F103" s="45"/>
      <c r="G103" s="45"/>
    </row>
    <row r="104" spans="3:7" s="1" customFormat="1" x14ac:dyDescent="0.25">
      <c r="C104" s="45"/>
      <c r="D104" s="45"/>
      <c r="E104" s="45"/>
      <c r="F104" s="45"/>
      <c r="G104" s="45"/>
    </row>
    <row r="105" spans="3:7" s="1" customFormat="1" x14ac:dyDescent="0.25">
      <c r="C105" s="45"/>
      <c r="D105" s="45"/>
      <c r="E105" s="45"/>
      <c r="F105" s="45"/>
      <c r="G105" s="45"/>
    </row>
    <row r="106" spans="3:7" s="1" customFormat="1" x14ac:dyDescent="0.25">
      <c r="C106" s="45"/>
      <c r="D106" s="45"/>
      <c r="E106" s="45"/>
      <c r="F106" s="45"/>
      <c r="G106" s="45"/>
    </row>
    <row r="107" spans="3:7" s="1" customFormat="1" x14ac:dyDescent="0.25">
      <c r="C107" s="45"/>
      <c r="D107" s="45"/>
      <c r="E107" s="45"/>
      <c r="F107" s="45"/>
      <c r="G107" s="45"/>
    </row>
    <row r="108" spans="3:7" s="1" customFormat="1" x14ac:dyDescent="0.25">
      <c r="C108" s="45"/>
      <c r="D108" s="45"/>
      <c r="E108" s="45"/>
      <c r="F108" s="45"/>
      <c r="G108" s="45"/>
    </row>
    <row r="109" spans="3:7" s="1" customFormat="1" x14ac:dyDescent="0.25">
      <c r="C109" s="45"/>
      <c r="D109" s="45"/>
      <c r="E109" s="45"/>
      <c r="F109" s="45"/>
      <c r="G109" s="45"/>
    </row>
    <row r="110" spans="3:7" s="1" customFormat="1" x14ac:dyDescent="0.25">
      <c r="C110" s="45"/>
      <c r="D110" s="45"/>
      <c r="E110" s="45"/>
      <c r="F110" s="45"/>
      <c r="G110" s="45"/>
    </row>
    <row r="111" spans="3:7" s="1" customFormat="1" x14ac:dyDescent="0.25">
      <c r="C111" s="45"/>
      <c r="D111" s="45"/>
      <c r="E111" s="45"/>
      <c r="F111" s="45"/>
      <c r="G111" s="45"/>
    </row>
    <row r="112" spans="3:7" s="1" customFormat="1" x14ac:dyDescent="0.25">
      <c r="C112" s="45"/>
      <c r="D112" s="45"/>
      <c r="E112" s="45"/>
      <c r="F112" s="45"/>
      <c r="G112" s="45"/>
    </row>
    <row r="113" spans="3:7" s="1" customFormat="1" x14ac:dyDescent="0.25">
      <c r="C113" s="45"/>
      <c r="D113" s="45"/>
      <c r="E113" s="45"/>
      <c r="F113" s="45"/>
      <c r="G113" s="45"/>
    </row>
    <row r="114" spans="3:7" s="1" customFormat="1" x14ac:dyDescent="0.25">
      <c r="C114" s="45"/>
      <c r="D114" s="45"/>
      <c r="E114" s="45"/>
      <c r="F114" s="45"/>
      <c r="G114" s="45"/>
    </row>
    <row r="115" spans="3:7" s="1" customFormat="1" x14ac:dyDescent="0.25">
      <c r="C115" s="45"/>
      <c r="D115" s="45"/>
      <c r="E115" s="45"/>
      <c r="F115" s="45"/>
      <c r="G115" s="45"/>
    </row>
    <row r="116" spans="3:7" s="1" customFormat="1" x14ac:dyDescent="0.25">
      <c r="C116" s="45"/>
      <c r="D116" s="45"/>
      <c r="E116" s="45"/>
      <c r="F116" s="45"/>
      <c r="G116" s="45"/>
    </row>
    <row r="117" spans="3:7" s="1" customFormat="1" x14ac:dyDescent="0.25">
      <c r="C117" s="45"/>
      <c r="D117" s="45"/>
      <c r="E117" s="45"/>
      <c r="F117" s="45"/>
      <c r="G117" s="45"/>
    </row>
  </sheetData>
  <mergeCells count="48">
    <mergeCell ref="AJ63:AP63"/>
    <mergeCell ref="AQ63:AW63"/>
    <mergeCell ref="A64:B64"/>
    <mergeCell ref="C64:F64"/>
    <mergeCell ref="A65:B65"/>
    <mergeCell ref="C65:F65"/>
    <mergeCell ref="A63:G63"/>
    <mergeCell ref="H63:N63"/>
    <mergeCell ref="O63:U63"/>
    <mergeCell ref="V63:AB63"/>
    <mergeCell ref="AC63:AI63"/>
    <mergeCell ref="AQ61:AW61"/>
    <mergeCell ref="A62:G62"/>
    <mergeCell ref="H62:U62"/>
    <mergeCell ref="V62:AI62"/>
    <mergeCell ref="AJ62:AW62"/>
    <mergeCell ref="A61:G61"/>
    <mergeCell ref="H61:N61"/>
    <mergeCell ref="O61:U61"/>
    <mergeCell ref="V61:AB61"/>
    <mergeCell ref="AC61:AI61"/>
    <mergeCell ref="AJ61:AP61"/>
    <mergeCell ref="A60:B60"/>
    <mergeCell ref="G5:G7"/>
    <mergeCell ref="H5:U5"/>
    <mergeCell ref="V5:AI5"/>
    <mergeCell ref="AJ5:AW5"/>
    <mergeCell ref="H6:N6"/>
    <mergeCell ref="O6:U6"/>
    <mergeCell ref="V6:AB6"/>
    <mergeCell ref="AC6:AI6"/>
    <mergeCell ref="AJ6:AP6"/>
    <mergeCell ref="AQ6:AW6"/>
    <mergeCell ref="A8:AW8"/>
    <mergeCell ref="A16:AW16"/>
    <mergeCell ref="A27:AW27"/>
    <mergeCell ref="A39:AW39"/>
    <mergeCell ref="A55:AW55"/>
    <mergeCell ref="A1:AW1"/>
    <mergeCell ref="A2:AW2"/>
    <mergeCell ref="A3:AW3"/>
    <mergeCell ref="A4:AW4"/>
    <mergeCell ref="A5:A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2018_2019</vt:lpstr>
      <vt:lpstr>2019_2020</vt:lpstr>
      <vt:lpstr>2020_2021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WSPIA</dc:creator>
  <cp:lastModifiedBy>pc</cp:lastModifiedBy>
  <cp:lastPrinted>2020-02-06T11:04:10Z</cp:lastPrinted>
  <dcterms:created xsi:type="dcterms:W3CDTF">2015-10-15T13:22:54Z</dcterms:created>
  <dcterms:modified xsi:type="dcterms:W3CDTF">2021-03-26T14:02:10Z</dcterms:modified>
</cp:coreProperties>
</file>